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2021\Bo_SCALA\Rozpočet\"/>
    </mc:Choice>
  </mc:AlternateContent>
  <xr:revisionPtr revIDLastSave="0" documentId="8_{49D1F57B-E2E1-403F-9182-2DF2AC78D17C}" xr6:coauthVersionLast="47" xr6:coauthVersionMax="47" xr10:uidLastSave="{00000000-0000-0000-0000-000000000000}"/>
  <bookViews>
    <workbookView xWindow="-108" yWindow="-108" windowWidth="23256" windowHeight="1257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39" i="1"/>
  <c r="F39" i="1"/>
  <c r="G79" i="12"/>
  <c r="AC79" i="12"/>
  <c r="AD79" i="12"/>
  <c r="G9" i="12"/>
  <c r="I9" i="12"/>
  <c r="K9" i="12"/>
  <c r="K8" i="12" s="1"/>
  <c r="M9" i="12"/>
  <c r="O9" i="12"/>
  <c r="O8" i="12" s="1"/>
  <c r="Q9" i="12"/>
  <c r="Q8" i="12" s="1"/>
  <c r="U9" i="12"/>
  <c r="U8" i="12" s="1"/>
  <c r="G10" i="12"/>
  <c r="G8" i="12" s="1"/>
  <c r="I10" i="12"/>
  <c r="K10" i="12"/>
  <c r="O10" i="12"/>
  <c r="Q10" i="12"/>
  <c r="U10" i="12"/>
  <c r="G11" i="12"/>
  <c r="M11" i="12" s="1"/>
  <c r="I11" i="12"/>
  <c r="I8" i="12" s="1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Q13" i="12"/>
  <c r="U13" i="12"/>
  <c r="G14" i="12"/>
  <c r="I14" i="12"/>
  <c r="I13" i="12" s="1"/>
  <c r="K14" i="12"/>
  <c r="K13" i="12" s="1"/>
  <c r="M14" i="12"/>
  <c r="M13" i="12" s="1"/>
  <c r="O14" i="12"/>
  <c r="O13" i="12" s="1"/>
  <c r="Q14" i="12"/>
  <c r="U14" i="12"/>
  <c r="G15" i="12"/>
  <c r="K15" i="12"/>
  <c r="G16" i="12"/>
  <c r="I16" i="12"/>
  <c r="I15" i="12" s="1"/>
  <c r="K16" i="12"/>
  <c r="M16" i="12"/>
  <c r="M15" i="12" s="1"/>
  <c r="O16" i="12"/>
  <c r="O15" i="12" s="1"/>
  <c r="Q16" i="12"/>
  <c r="Q15" i="12" s="1"/>
  <c r="U16" i="12"/>
  <c r="U15" i="12" s="1"/>
  <c r="K17" i="12"/>
  <c r="O17" i="12"/>
  <c r="G18" i="12"/>
  <c r="G17" i="12" s="1"/>
  <c r="I18" i="12"/>
  <c r="I17" i="12" s="1"/>
  <c r="K18" i="12"/>
  <c r="M18" i="12"/>
  <c r="M17" i="12" s="1"/>
  <c r="O18" i="12"/>
  <c r="Q18" i="12"/>
  <c r="Q17" i="12" s="1"/>
  <c r="U18" i="12"/>
  <c r="U17" i="12" s="1"/>
  <c r="G20" i="12"/>
  <c r="M20" i="12" s="1"/>
  <c r="I20" i="12"/>
  <c r="I19" i="12" s="1"/>
  <c r="K20" i="12"/>
  <c r="K19" i="12" s="1"/>
  <c r="O20" i="12"/>
  <c r="Q20" i="12"/>
  <c r="Q19" i="12" s="1"/>
  <c r="U20" i="12"/>
  <c r="G21" i="12"/>
  <c r="G19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O19" i="12" s="1"/>
  <c r="Q23" i="12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U19" i="12" s="1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Q34" i="12"/>
  <c r="G35" i="12"/>
  <c r="M35" i="12" s="1"/>
  <c r="M34" i="12" s="1"/>
  <c r="I35" i="12"/>
  <c r="I34" i="12" s="1"/>
  <c r="K35" i="12"/>
  <c r="K34" i="12" s="1"/>
  <c r="O35" i="12"/>
  <c r="O34" i="12" s="1"/>
  <c r="Q35" i="12"/>
  <c r="U35" i="12"/>
  <c r="U34" i="12" s="1"/>
  <c r="G37" i="12"/>
  <c r="G36" i="12" s="1"/>
  <c r="I37" i="12"/>
  <c r="K37" i="12"/>
  <c r="K36" i="12" s="1"/>
  <c r="O37" i="12"/>
  <c r="O36" i="12" s="1"/>
  <c r="Q37" i="12"/>
  <c r="U37" i="12"/>
  <c r="U36" i="12" s="1"/>
  <c r="G38" i="12"/>
  <c r="I38" i="12"/>
  <c r="I36" i="12" s="1"/>
  <c r="K38" i="12"/>
  <c r="M38" i="12"/>
  <c r="O38" i="12"/>
  <c r="Q38" i="12"/>
  <c r="U38" i="12"/>
  <c r="G39" i="12"/>
  <c r="I39" i="12"/>
  <c r="K39" i="12"/>
  <c r="M39" i="12"/>
  <c r="O39" i="12"/>
  <c r="Q39" i="12"/>
  <c r="Q36" i="12" s="1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I56" i="12"/>
  <c r="I55" i="12" s="1"/>
  <c r="K56" i="12"/>
  <c r="M56" i="12"/>
  <c r="O56" i="12"/>
  <c r="Q56" i="12"/>
  <c r="Q55" i="12" s="1"/>
  <c r="U56" i="12"/>
  <c r="U55" i="12" s="1"/>
  <c r="G57" i="12"/>
  <c r="I57" i="12"/>
  <c r="K57" i="12"/>
  <c r="M57" i="12"/>
  <c r="O57" i="12"/>
  <c r="Q57" i="12"/>
  <c r="U57" i="12"/>
  <c r="G58" i="12"/>
  <c r="G55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K55" i="12" s="1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O55" i="12" s="1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K73" i="12"/>
  <c r="O73" i="12"/>
  <c r="Q73" i="12"/>
  <c r="U73" i="12"/>
  <c r="G74" i="12"/>
  <c r="M74" i="12" s="1"/>
  <c r="I74" i="12"/>
  <c r="I73" i="12" s="1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Q76" i="12"/>
  <c r="G77" i="12"/>
  <c r="I77" i="12"/>
  <c r="K77" i="12"/>
  <c r="K76" i="12" s="1"/>
  <c r="M77" i="12"/>
  <c r="M76" i="12" s="1"/>
  <c r="O77" i="12"/>
  <c r="O76" i="12" s="1"/>
  <c r="Q77" i="12"/>
  <c r="U77" i="12"/>
  <c r="U76" i="12" s="1"/>
  <c r="I20" i="1"/>
  <c r="I19" i="1"/>
  <c r="I18" i="1"/>
  <c r="I17" i="1"/>
  <c r="I16" i="1"/>
  <c r="I59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73" i="12"/>
  <c r="M58" i="12"/>
  <c r="M55" i="12" s="1"/>
  <c r="G73" i="12"/>
  <c r="M37" i="12"/>
  <c r="M36" i="12" s="1"/>
  <c r="G34" i="12"/>
  <c r="M21" i="12"/>
  <c r="M19" i="12" s="1"/>
  <c r="M10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<sst xmlns="http://schemas.openxmlformats.org/spreadsheetml/2006/main" count="437" uniqueCount="239">
  <si>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</si>
  <si>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</si>
  <si>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</si>
  <si>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</si>
  <si>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</si>
  <si>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</si>
  <si>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</si>
  <si>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</si>
  <si>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</si>
  <si>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</si>
  <si>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</si>
  <si>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</si>
  <si>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</si>
  <si>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</si>
  <si>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</si>
  <si>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</si>
  <si>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</si>
  <si>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</si>
  <si>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</si>
  <si>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</si>
  <si>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</si>
  <si>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</si>
  <si>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</si>
  <si>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</si>
  <si>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</si>
  <si>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</si>
  <si>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</si>
  <si>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</si>
  <si>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</si>
  <si>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</si>
  <si>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</si>
  <si>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</si>
  <si>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</si>
  <si>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</si>
  <si>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</si>
  <si>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</si>
  <si>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</si>
  <si>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</si>
  <si>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</si>
  <si>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</si>
  <si>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</si>
  <si>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</si>
  <si>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</si>
  <si>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Moravské nám. 127/3, Jakubské nám. 127/5 Brno</t>
  </si>
  <si>
    <t>Rozpočet:</t>
  </si>
  <si>
    <t>Misto</t>
  </si>
  <si>
    <t>L.Nesvadbová</t>
  </si>
  <si>
    <t>Dům Scala-město Brno</t>
  </si>
  <si>
    <t>Město Brno</t>
  </si>
  <si>
    <t>Dominikánské nám. 196/1</t>
  </si>
  <si>
    <t>Brno</t>
  </si>
  <si>
    <t>602 00</t>
  </si>
  <si>
    <t>PROGIS PRO s.r.o.</t>
  </si>
  <si>
    <t>Jeronýmova 1385/23</t>
  </si>
  <si>
    <t>Brno-Židenice</t>
  </si>
  <si>
    <t>61800</t>
  </si>
  <si>
    <t>04785126</t>
  </si>
  <si>
    <t>CZ04785126</t>
  </si>
  <si>
    <t>Rozpočet</t>
  </si>
  <si>
    <t>Celkem za stavbu</t>
  </si>
  <si>
    <t>CZK</t>
  </si>
  <si>
    <t xml:space="preserve">Popis rozpočtu:  - </t>
  </si>
  <si>
    <t>Rozpočet je pouze informativní, práce budou fakturovány podle skutečnosti.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</si>
  <si>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</si>
  <si>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</si>
  <si>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</si>
  <si>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</si>
  <si>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</si>
  <si>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</si>
  <si>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</si>
  <si>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</si>
  <si>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8</t>
  </si>
  <si>
    <t>Trubní vedení</t>
  </si>
  <si>
    <t>97</t>
  </si>
  <si>
    <t>Prorážení otvorů</t>
  </si>
  <si>
    <t>99</t>
  </si>
  <si>
    <t>Staveništní přesun hmot</t>
  </si>
  <si>
    <t>721</t>
  </si>
  <si>
    <t>Vnitřní kanalizace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</si>
  <si>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</si>
  <si>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</si>
  <si>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</si>
  <si>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</si>
  <si>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</si>
  <si>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</si>
  <si>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</si>
  <si>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</si>
  <si>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</si>
  <si>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</si>
  <si>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</si>
  <si>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</si>
  <si>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</si>
  <si>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</si>
  <si>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</si>
  <si>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</si>
  <si>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</si>
  <si>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</si>
  <si>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</si>
  <si>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</si>
  <si>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</si>
  <si>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</si>
  <si>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</si>
  <si>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</si>
  <si>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</si>
  <si>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</si>
  <si>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</si>
  <si>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</si>
  <si>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</si>
  <si>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</si>
  <si>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</si>
  <si>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</si>
  <si>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</si>
  <si>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310236261R00</t>
  </si>
  <si>
    <t>Zazdívka otvorů pl. 0,09 m2 cihlami, tl. zdi 60 cm</t>
  </si>
  <si>
    <t>kus</t>
  </si>
  <si>
    <t>POL1_0</t>
  </si>
  <si>
    <t>310236241R00</t>
  </si>
  <si>
    <t>Zazdívka otvorů pl. 0,09 m2 cihlami, tl. zdi 30 cm</t>
  </si>
  <si>
    <t>310235241R00</t>
  </si>
  <si>
    <t>Zazdívka otvorů pl.0,0225 m2 cihlami, tl.zdi 30 cm</t>
  </si>
  <si>
    <t>310235251R00</t>
  </si>
  <si>
    <t>Zazdívka otvorů pl.0,0225 m2 cihlami, tl.zdi 45 cm</t>
  </si>
  <si>
    <t>411387531R00</t>
  </si>
  <si>
    <t>Zabetonování otvorů 0,25 m2 ve stropech a klenbách</t>
  </si>
  <si>
    <t>612403399R00</t>
  </si>
  <si>
    <t>Hrubá výplň rýh ve stěnách maltou</t>
  </si>
  <si>
    <t>m2</t>
  </si>
  <si>
    <t>894215111R00</t>
  </si>
  <si>
    <t>Šachtice.domovní.z betonu, do 1,3 m3, havarijní jímka u vodoměru vč. poklopu</t>
  </si>
  <si>
    <t>m3</t>
  </si>
  <si>
    <t>971035361R00</t>
  </si>
  <si>
    <t>Vybourání otv. zeď cihel. pl.0,09 m2, tl.60 cm, MC</t>
  </si>
  <si>
    <t>971035331R00</t>
  </si>
  <si>
    <t>Vybourání otv. zeď cihel. pl. 0,09m2, tl.15 cm, MC</t>
  </si>
  <si>
    <t>971033231R00</t>
  </si>
  <si>
    <t>Vybourání otv. zeď cihel. 0,0225 m2, tl. 15cm, MVC</t>
  </si>
  <si>
    <t>971033241R00</t>
  </si>
  <si>
    <t>Vybourání otv. zeď cihel. 0,0225 m2, tl. 30cm, MVC</t>
  </si>
  <si>
    <t>971033251R00</t>
  </si>
  <si>
    <t>Vybourání otv. zeď cihel. 0,0225 m2, tl. 45cm, MVC</t>
  </si>
  <si>
    <t>972033161R00</t>
  </si>
  <si>
    <t>Vybourání otvorů cih. klenba 0,0225 m2, tl. 30 cm</t>
  </si>
  <si>
    <t>972033171R00</t>
  </si>
  <si>
    <t>Vybourání otvorů cih. klenba 0,0225 m2, tl. 45 cm</t>
  </si>
  <si>
    <t>974031164R00</t>
  </si>
  <si>
    <t>Vysekání rýh ve zdi cihelné 15 x 15 cm</t>
  </si>
  <si>
    <t>m</t>
  </si>
  <si>
    <t>974042567R00</t>
  </si>
  <si>
    <t>Vysekání rýh v podlaze betonové, 15x30 cm</t>
  </si>
  <si>
    <t>979990101R00</t>
  </si>
  <si>
    <t>Poplatek za sklád.suti-směs bet.a cihel do 30x30cm</t>
  </si>
  <si>
    <t>t</t>
  </si>
  <si>
    <t>979011221R00</t>
  </si>
  <si>
    <t>Svislá doprava suti a vybour. hmot za 1.PP nošením</t>
  </si>
  <si>
    <t>979981104R00</t>
  </si>
  <si>
    <t>Kontejner, suť bez příměsí, odvoz a likvidace, 9 t</t>
  </si>
  <si>
    <t>979082111R00</t>
  </si>
  <si>
    <t>Vnitrostaveništní doprava suti do 10 m</t>
  </si>
  <si>
    <t>979082121R00</t>
  </si>
  <si>
    <t>Příplatek k vnitrost. dopravě suti za dalších 5 m</t>
  </si>
  <si>
    <t>999281105R00</t>
  </si>
  <si>
    <t>Přesun hmot pro opravy a údržbu do výšky 6 m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</si>
  <si>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</si>
  <si>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</si>
  <si>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</si>
  <si>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</si>
  <si>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</si>
  <si>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</si>
  <si>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721154328R00</t>
  </si>
  <si>
    <t>Potrubí Geberit Silent db20, lež. zavěšené 110 x 6</t>
  </si>
  <si>
    <t>721176137R00</t>
  </si>
  <si>
    <t>Potrubí HT svodné (ležaté) zavěšené D 160 x 3,9 mm, chránička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</si>
  <si>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</si>
  <si>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</si>
  <si>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</si>
  <si>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</si>
  <si>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</si>
  <si>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</si>
  <si>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722171213R00</t>
  </si>
  <si>
    <t>Potrubí z PEHD, D 32 x 3,0 mm, výtlak,spojování elektrotvarovkami</t>
  </si>
  <si>
    <t>722280106R00</t>
  </si>
  <si>
    <t>Tlaková zkouška tlakového potrubí DN 32</t>
  </si>
  <si>
    <t>721290123R00</t>
  </si>
  <si>
    <t>Zkouška těsnosti kanalizace kouřem DN 300</t>
  </si>
  <si>
    <t>58954240R</t>
  </si>
  <si>
    <t>KOPOS I - pevnost v tl. 0,5 Mpa, suspenze cementopopílková</t>
  </si>
  <si>
    <t>POL3_0</t>
  </si>
  <si>
    <t>PC</t>
  </si>
  <si>
    <t>Vyplnění nefunkčního potrubí  a kaveren, cementopopílkovou směsí, předpokládaný objem</t>
  </si>
  <si>
    <t>998721101R00</t>
  </si>
  <si>
    <t>Přesun hmot pro vnitřní kanalizaci, výšky do 6 m</t>
  </si>
  <si>
    <t>721210813R00</t>
  </si>
  <si>
    <t>Demontáž vpusti podlahové</t>
  </si>
  <si>
    <t>721171803R00</t>
  </si>
  <si>
    <t>Demontáž potrubí z PVC do D 75 mm</t>
  </si>
  <si>
    <t>721290821R00</t>
  </si>
  <si>
    <t>Přesun vybouraných hmot - kanalizace, H do 6 m</t>
  </si>
  <si>
    <t>725314290R00</t>
  </si>
  <si>
    <t>Příslušenství k dřezu v kuchyňské sestavě</t>
  </si>
  <si>
    <t>soubor</t>
  </si>
  <si>
    <t>725329101R00</t>
  </si>
  <si>
    <t>Montáž dřezů dvojitých</t>
  </si>
  <si>
    <t>725017132R00</t>
  </si>
  <si>
    <t>Umyvadlo na šrouby OLYMP Deep 55 x 42 cm, bílé</t>
  </si>
  <si>
    <t>725249106R00</t>
  </si>
  <si>
    <t>Montáž sprchových koutů ostatních typů</t>
  </si>
  <si>
    <t xml:space="preserve">Zástěna sprchová š.1000 mm </t>
  </si>
  <si>
    <t>725249102R00</t>
  </si>
  <si>
    <t>Montáž sprchových mís a vaniček</t>
  </si>
  <si>
    <t>Sprchová vanička 900/900 mm</t>
  </si>
  <si>
    <t>725019103R00</t>
  </si>
  <si>
    <t>Výlevka závěsná MIRA s plastovou mřížkou</t>
  </si>
  <si>
    <t>Úprava přívodu vody k výlevce</t>
  </si>
  <si>
    <t>sooubo</t>
  </si>
  <si>
    <t>551625510R</t>
  </si>
  <si>
    <t>HL905 ventil přivzdušňovací podomítkový-komplet, DN 50/75</t>
  </si>
  <si>
    <t>Přečerpávací zařízení + mtž, SANIACCESS 3 s vyjmutým řezacím zařízením</t>
  </si>
  <si>
    <t>Přečerpávací zařízení, SANICOM 1 N +MTŽ</t>
  </si>
  <si>
    <t>998725101R00</t>
  </si>
  <si>
    <t>Přesun hmot pro zařizovací předměty, výšky do 6 m</t>
  </si>
  <si>
    <t>725210821R00</t>
  </si>
  <si>
    <t>Demontáž umyvadel bez výtokových armatur</t>
  </si>
  <si>
    <t>725330820R00</t>
  </si>
  <si>
    <t>Demontáž výlevky diturvitové</t>
  </si>
  <si>
    <t>725320821R00</t>
  </si>
  <si>
    <t>Demontáž dřezů dvojitých na konzolách</t>
  </si>
  <si>
    <t>725590811R00</t>
  </si>
  <si>
    <t>Přesun vybour.hmot, zařizovací předměty H 6 m</t>
  </si>
  <si>
    <t>726211367R00</t>
  </si>
  <si>
    <t>Modul-výlevka Duofix, h 130 cm</t>
  </si>
  <si>
    <t>998726121R00</t>
  </si>
  <si>
    <t>Přesun hmot pro předstěnové systémy, výšky do 6 m</t>
  </si>
  <si>
    <t>005261030R</t>
  </si>
  <si>
    <t>Finanční rezerva 10%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</si>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</sst>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5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 t="s">
        <v>57</v>
      </c>
      <c r="J12" s="11"/>
    </row>
    <row r="13" spans="1:15" ht="15.75" customHeight="1" x14ac:dyDescent="0.25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SUMIF(F49:F58,A16,I49:I58)+SUMIF(F49:F58,"PSU",I49:I58)</f>
        <v>0</v>
      </c>
      <c r="J16" s="93"/>
    </row>
    <row r="17" spans="1:10" ht="23.25" customHeight="1" x14ac:dyDescent="0.25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SUMIF(F49:F58,A17,I49:I58)</f>
        <v>0</v>
      </c>
      <c r="J17" s="93"/>
    </row>
    <row r="18" spans="1:10" ht="23.25" customHeight="1" x14ac:dyDescent="0.25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SUMIF(F49:F58,A18,I49:I58)</f>
        <v>0</v>
      </c>
      <c r="J18" s="93"/>
    </row>
    <row r="19" spans="1:10" ht="23.25" customHeight="1" x14ac:dyDescent="0.25">
      <c r="A19" s="195" t="s">
        <v>83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SUMIF(F49:F58,A19,I49:I58)</f>
        <v>0</v>
      </c>
      <c r="J19" s="93"/>
    </row>
    <row r="20" spans="1:10" ht="23.25" customHeight="1" x14ac:dyDescent="0.25">
      <c r="A20" s="195" t="s">
        <v>84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SUMIF(F49:F58,A20,I49:I58)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60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44531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5">
      <c r="A39" s="131">
        <v>1</v>
      </c>
      <c r="B39" s="137" t="s">
        <v>58</v>
      </c>
      <c r="C39" s="138" t="s">
        <v>47</v>
      </c>
      <c r="D39" s="139"/>
      <c r="E39" s="139"/>
      <c r="F39" s="147">
        <f>'Rozpočet Pol'!AC79</f>
        <v>0</v>
      </c>
      <c r="G39" s="148">
        <f>'Rozpočet Pol'!AD79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5">
      <c r="A40" s="131"/>
      <c r="B40" s="141" t="s">
        <v>59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5">
      <c r="B42" t="s">
        <v>61</v>
      </c>
    </row>
    <row r="43" spans="1:52" x14ac:dyDescent="0.25">
      <c r="B43" s="162" t="s">
        <v>62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Rozpočet je pouze informativní, práce budou fakturovány podle skutečnosti.</v>
      </c>
    </row>
    <row r="46" spans="1:52" ht="15.6" x14ac:dyDescent="0.3">
      <c r="B46" s="163" t="s">
        <v>63</v>
      </c>
    </row>
    <row r="48" spans="1:52" ht="25.5" customHeight="1" x14ac:dyDescent="0.25">
      <c r="A48" s="164"/>
      <c r="B48" s="170" t="s">
        <v>16</v>
      </c>
      <c r="C48" s="170" t="s">
        <v>5</v>
      </c>
      <c r="D48" s="171"/>
      <c r="E48" s="171"/>
      <c r="F48" s="174" t="s">
        <v>64</v>
      </c>
      <c r="G48" s="174"/>
      <c r="H48" s="174"/>
      <c r="I48" s="175" t="s">
        <v>28</v>
      </c>
      <c r="J48" s="175"/>
    </row>
    <row r="49" spans="1:10" ht="25.5" customHeight="1" x14ac:dyDescent="0.25">
      <c r="A49" s="165"/>
      <c r="B49" s="176" t="s">
        <v>65</v>
      </c>
      <c r="C49" s="177" t="s">
        <v>66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5">
      <c r="A50" s="165"/>
      <c r="B50" s="168" t="s">
        <v>67</v>
      </c>
      <c r="C50" s="167" t="s">
        <v>68</v>
      </c>
      <c r="D50" s="169"/>
      <c r="E50" s="169"/>
      <c r="F50" s="185" t="s">
        <v>23</v>
      </c>
      <c r="G50" s="186"/>
      <c r="H50" s="186"/>
      <c r="I50" s="187">
        <f>'Rozpočet Pol'!G13</f>
        <v>0</v>
      </c>
      <c r="J50" s="187"/>
    </row>
    <row r="51" spans="1:10" ht="25.5" customHeight="1" x14ac:dyDescent="0.25">
      <c r="A51" s="165"/>
      <c r="B51" s="168" t="s">
        <v>69</v>
      </c>
      <c r="C51" s="167" t="s">
        <v>70</v>
      </c>
      <c r="D51" s="169"/>
      <c r="E51" s="169"/>
      <c r="F51" s="185" t="s">
        <v>23</v>
      </c>
      <c r="G51" s="186"/>
      <c r="H51" s="186"/>
      <c r="I51" s="187">
        <f>'Rozpočet Pol'!G15</f>
        <v>0</v>
      </c>
      <c r="J51" s="187"/>
    </row>
    <row r="52" spans="1:10" ht="25.5" customHeight="1" x14ac:dyDescent="0.25">
      <c r="A52" s="165"/>
      <c r="B52" s="168" t="s">
        <v>71</v>
      </c>
      <c r="C52" s="167" t="s">
        <v>72</v>
      </c>
      <c r="D52" s="169"/>
      <c r="E52" s="169"/>
      <c r="F52" s="185" t="s">
        <v>23</v>
      </c>
      <c r="G52" s="186"/>
      <c r="H52" s="186"/>
      <c r="I52" s="187">
        <f>'Rozpočet Pol'!G17</f>
        <v>0</v>
      </c>
      <c r="J52" s="187"/>
    </row>
    <row r="53" spans="1:10" ht="25.5" customHeight="1" x14ac:dyDescent="0.25">
      <c r="A53" s="165"/>
      <c r="B53" s="168" t="s">
        <v>73</v>
      </c>
      <c r="C53" s="167" t="s">
        <v>74</v>
      </c>
      <c r="D53" s="169"/>
      <c r="E53" s="169"/>
      <c r="F53" s="185" t="s">
        <v>23</v>
      </c>
      <c r="G53" s="186"/>
      <c r="H53" s="186"/>
      <c r="I53" s="187">
        <f>'Rozpočet Pol'!G19</f>
        <v>0</v>
      </c>
      <c r="J53" s="187"/>
    </row>
    <row r="54" spans="1:10" ht="25.5" customHeight="1" x14ac:dyDescent="0.25">
      <c r="A54" s="165"/>
      <c r="B54" s="168" t="s">
        <v>75</v>
      </c>
      <c r="C54" s="167" t="s">
        <v>76</v>
      </c>
      <c r="D54" s="169"/>
      <c r="E54" s="169"/>
      <c r="F54" s="185" t="s">
        <v>23</v>
      </c>
      <c r="G54" s="186"/>
      <c r="H54" s="186"/>
      <c r="I54" s="187">
        <f>'Rozpočet Pol'!G34</f>
        <v>0</v>
      </c>
      <c r="J54" s="187"/>
    </row>
    <row r="55" spans="1:10" ht="25.5" customHeight="1" x14ac:dyDescent="0.25">
      <c r="A55" s="165"/>
      <c r="B55" s="168" t="s">
        <v>77</v>
      </c>
      <c r="C55" s="167" t="s">
        <v>78</v>
      </c>
      <c r="D55" s="169"/>
      <c r="E55" s="169"/>
      <c r="F55" s="185" t="s">
        <v>24</v>
      </c>
      <c r="G55" s="186"/>
      <c r="H55" s="186"/>
      <c r="I55" s="187">
        <f>'Rozpočet Pol'!G36</f>
        <v>0</v>
      </c>
      <c r="J55" s="187"/>
    </row>
    <row r="56" spans="1:10" ht="25.5" customHeight="1" x14ac:dyDescent="0.25">
      <c r="A56" s="165"/>
      <c r="B56" s="168" t="s">
        <v>79</v>
      </c>
      <c r="C56" s="167" t="s">
        <v>80</v>
      </c>
      <c r="D56" s="169"/>
      <c r="E56" s="169"/>
      <c r="F56" s="185" t="s">
        <v>24</v>
      </c>
      <c r="G56" s="186"/>
      <c r="H56" s="186"/>
      <c r="I56" s="187">
        <f>'Rozpočet Pol'!G55</f>
        <v>0</v>
      </c>
      <c r="J56" s="187"/>
    </row>
    <row r="57" spans="1:10" ht="25.5" customHeight="1" x14ac:dyDescent="0.25">
      <c r="A57" s="165"/>
      <c r="B57" s="168" t="s">
        <v>81</v>
      </c>
      <c r="C57" s="167" t="s">
        <v>82</v>
      </c>
      <c r="D57" s="169"/>
      <c r="E57" s="169"/>
      <c r="F57" s="185" t="s">
        <v>24</v>
      </c>
      <c r="G57" s="186"/>
      <c r="H57" s="186"/>
      <c r="I57" s="187">
        <f>'Rozpočet Pol'!G73</f>
        <v>0</v>
      </c>
      <c r="J57" s="187"/>
    </row>
    <row r="58" spans="1:10" ht="25.5" customHeight="1" x14ac:dyDescent="0.25">
      <c r="A58" s="165"/>
      <c r="B58" s="179" t="s">
        <v>83</v>
      </c>
      <c r="C58" s="180" t="s">
        <v>26</v>
      </c>
      <c r="D58" s="181"/>
      <c r="E58" s="181"/>
      <c r="F58" s="188" t="s">
        <v>83</v>
      </c>
      <c r="G58" s="189"/>
      <c r="H58" s="189"/>
      <c r="I58" s="190">
        <f>'Rozpočet Pol'!G76</f>
        <v>0</v>
      </c>
      <c r="J58" s="190"/>
    </row>
    <row r="59" spans="1:10" ht="25.5" customHeight="1" x14ac:dyDescent="0.25">
      <c r="A59" s="166"/>
      <c r="B59" s="172" t="s">
        <v>1</v>
      </c>
      <c r="C59" s="172"/>
      <c r="D59" s="173"/>
      <c r="E59" s="173"/>
      <c r="F59" s="191"/>
      <c r="G59" s="192"/>
      <c r="H59" s="192"/>
      <c r="I59" s="193">
        <f>SUM(I49:I58)</f>
        <v>0</v>
      </c>
      <c r="J59" s="193"/>
    </row>
    <row r="60" spans="1:10" x14ac:dyDescent="0.25">
      <c r="F60" s="194"/>
      <c r="G60" s="130"/>
      <c r="H60" s="194"/>
      <c r="I60" s="130"/>
      <c r="J60" s="130"/>
    </row>
    <row r="61" spans="1:10" x14ac:dyDescent="0.25">
      <c r="F61" s="194"/>
      <c r="G61" s="130"/>
      <c r="H61" s="194"/>
      <c r="I61" s="130"/>
      <c r="J61" s="130"/>
    </row>
    <row r="62" spans="1:10" x14ac:dyDescent="0.25">
      <c r="F62" s="194"/>
      <c r="G62" s="130"/>
      <c r="H62" s="194"/>
      <c r="I62" s="130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9:J59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9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7" t="s">
        <v>6</v>
      </c>
      <c r="B1" s="197"/>
      <c r="C1" s="197"/>
      <c r="D1" s="197"/>
      <c r="E1" s="197"/>
      <c r="F1" s="197"/>
      <c r="G1" s="197"/>
      <c r="AE1" t="s">
        <v>86</v>
      </c>
    </row>
    <row r="2" spans="1:60" ht="25.05" customHeight="1" x14ac:dyDescent="0.25">
      <c r="A2" s="204" t="s">
        <v>85</v>
      </c>
      <c r="B2" s="198"/>
      <c r="C2" s="199" t="s">
        <v>47</v>
      </c>
      <c r="D2" s="200"/>
      <c r="E2" s="200"/>
      <c r="F2" s="200"/>
      <c r="G2" s="206"/>
      <c r="AE2" t="s">
        <v>87</v>
      </c>
    </row>
    <row r="3" spans="1:60" ht="25.05" customHeight="1" x14ac:dyDescent="0.25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88</v>
      </c>
    </row>
    <row r="4" spans="1:60" ht="25.05" hidden="1" customHeight="1" x14ac:dyDescent="0.25">
      <c r="A4" s="205" t="s">
        <v>8</v>
      </c>
      <c r="B4" s="203"/>
      <c r="C4" s="201"/>
      <c r="D4" s="202"/>
      <c r="E4" s="202"/>
      <c r="F4" s="202"/>
      <c r="G4" s="207"/>
      <c r="AE4" t="s">
        <v>89</v>
      </c>
    </row>
    <row r="5" spans="1:60" hidden="1" x14ac:dyDescent="0.25">
      <c r="A5" s="208" t="s">
        <v>90</v>
      </c>
      <c r="B5" s="209"/>
      <c r="C5" s="210"/>
      <c r="D5" s="211"/>
      <c r="E5" s="211"/>
      <c r="F5" s="211"/>
      <c r="G5" s="212"/>
      <c r="AE5" t="s">
        <v>91</v>
      </c>
    </row>
    <row r="7" spans="1:60" ht="39.6" x14ac:dyDescent="0.25">
      <c r="A7" s="217" t="s">
        <v>92</v>
      </c>
      <c r="B7" s="218" t="s">
        <v>93</v>
      </c>
      <c r="C7" s="218" t="s">
        <v>94</v>
      </c>
      <c r="D7" s="217" t="s">
        <v>95</v>
      </c>
      <c r="E7" s="217" t="s">
        <v>96</v>
      </c>
      <c r="F7" s="213" t="s">
        <v>97</v>
      </c>
      <c r="G7" s="234" t="s">
        <v>28</v>
      </c>
      <c r="H7" s="235" t="s">
        <v>29</v>
      </c>
      <c r="I7" s="235" t="s">
        <v>98</v>
      </c>
      <c r="J7" s="235" t="s">
        <v>30</v>
      </c>
      <c r="K7" s="235" t="s">
        <v>99</v>
      </c>
      <c r="L7" s="235" t="s">
        <v>100</v>
      </c>
      <c r="M7" s="235" t="s">
        <v>101</v>
      </c>
      <c r="N7" s="235" t="s">
        <v>102</v>
      </c>
      <c r="O7" s="235" t="s">
        <v>103</v>
      </c>
      <c r="P7" s="235" t="s">
        <v>104</v>
      </c>
      <c r="Q7" s="235" t="s">
        <v>105</v>
      </c>
      <c r="R7" s="235" t="s">
        <v>106</v>
      </c>
      <c r="S7" s="235" t="s">
        <v>107</v>
      </c>
      <c r="T7" s="235" t="s">
        <v>108</v>
      </c>
      <c r="U7" s="220" t="s">
        <v>109</v>
      </c>
    </row>
    <row r="8" spans="1:60" x14ac:dyDescent="0.25">
      <c r="A8" s="236" t="s">
        <v>110</v>
      </c>
      <c r="B8" s="237" t="s">
        <v>65</v>
      </c>
      <c r="C8" s="238" t="s">
        <v>66</v>
      </c>
      <c r="D8" s="239"/>
      <c r="E8" s="240"/>
      <c r="F8" s="241"/>
      <c r="G8" s="241">
        <f>SUMIF(AE9:AE12,"&lt;&gt;NOR",G9:G12)</f>
        <v>0</v>
      </c>
      <c r="H8" s="241"/>
      <c r="I8" s="241">
        <f>SUM(I9:I12)</f>
        <v>0</v>
      </c>
      <c r="J8" s="241"/>
      <c r="K8" s="241">
        <f>SUM(K9:K12)</f>
        <v>0</v>
      </c>
      <c r="L8" s="241"/>
      <c r="M8" s="241">
        <f>SUM(M9:M12)</f>
        <v>0</v>
      </c>
      <c r="N8" s="219"/>
      <c r="O8" s="219">
        <f>SUM(O9:O12)</f>
        <v>0.91354000000000002</v>
      </c>
      <c r="P8" s="219"/>
      <c r="Q8" s="219">
        <f>SUM(Q9:Q12)</f>
        <v>0</v>
      </c>
      <c r="R8" s="219"/>
      <c r="S8" s="219"/>
      <c r="T8" s="236"/>
      <c r="U8" s="219">
        <f>SUM(U9:U12)</f>
        <v>5.4799999999999995</v>
      </c>
      <c r="AE8" t="s">
        <v>111</v>
      </c>
    </row>
    <row r="9" spans="1:60" outlineLevel="1" x14ac:dyDescent="0.25">
      <c r="A9" s="215">
        <v>1</v>
      </c>
      <c r="B9" s="221" t="s">
        <v>112</v>
      </c>
      <c r="C9" s="264" t="s">
        <v>113</v>
      </c>
      <c r="D9" s="223" t="s">
        <v>114</v>
      </c>
      <c r="E9" s="229">
        <v>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0.10434</v>
      </c>
      <c r="O9" s="224">
        <f>ROUND(E9*N9,5)</f>
        <v>0.31302000000000002</v>
      </c>
      <c r="P9" s="224">
        <v>0</v>
      </c>
      <c r="Q9" s="224">
        <f>ROUND(E9*P9,5)</f>
        <v>0</v>
      </c>
      <c r="R9" s="224"/>
      <c r="S9" s="224"/>
      <c r="T9" s="225">
        <v>0.49199999999999999</v>
      </c>
      <c r="U9" s="224">
        <f>ROUND(E9*T9,2)</f>
        <v>1.48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115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15">
        <v>2</v>
      </c>
      <c r="B10" s="221" t="s">
        <v>116</v>
      </c>
      <c r="C10" s="264" t="s">
        <v>117</v>
      </c>
      <c r="D10" s="223" t="s">
        <v>114</v>
      </c>
      <c r="E10" s="229">
        <v>8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5.1499999999999997E-2</v>
      </c>
      <c r="O10" s="224">
        <f>ROUND(E10*N10,5)</f>
        <v>0.41199999999999998</v>
      </c>
      <c r="P10" s="224">
        <v>0</v>
      </c>
      <c r="Q10" s="224">
        <f>ROUND(E10*P10,5)</f>
        <v>0</v>
      </c>
      <c r="R10" s="224"/>
      <c r="S10" s="224"/>
      <c r="T10" s="225">
        <v>0.23100000000000001</v>
      </c>
      <c r="U10" s="224">
        <f>ROUND(E10*T10,2)</f>
        <v>1.85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115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15">
        <v>3</v>
      </c>
      <c r="B11" s="221" t="s">
        <v>118</v>
      </c>
      <c r="C11" s="264" t="s">
        <v>119</v>
      </c>
      <c r="D11" s="223" t="s">
        <v>114</v>
      </c>
      <c r="E11" s="229">
        <v>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1.389E-2</v>
      </c>
      <c r="O11" s="224">
        <f>ROUND(E11*N11,5)</f>
        <v>0.12501000000000001</v>
      </c>
      <c r="P11" s="224">
        <v>0</v>
      </c>
      <c r="Q11" s="224">
        <f>ROUND(E11*P11,5)</f>
        <v>0</v>
      </c>
      <c r="R11" s="224"/>
      <c r="S11" s="224"/>
      <c r="T11" s="225">
        <v>0.16</v>
      </c>
      <c r="U11" s="224">
        <f>ROUND(E11*T11,2)</f>
        <v>1.44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115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15">
        <v>4</v>
      </c>
      <c r="B12" s="221" t="s">
        <v>120</v>
      </c>
      <c r="C12" s="264" t="s">
        <v>121</v>
      </c>
      <c r="D12" s="223" t="s">
        <v>114</v>
      </c>
      <c r="E12" s="229">
        <v>3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2.1170000000000001E-2</v>
      </c>
      <c r="O12" s="224">
        <f>ROUND(E12*N12,5)</f>
        <v>6.3509999999999997E-2</v>
      </c>
      <c r="P12" s="224">
        <v>0</v>
      </c>
      <c r="Q12" s="224">
        <f>ROUND(E12*P12,5)</f>
        <v>0</v>
      </c>
      <c r="R12" s="224"/>
      <c r="S12" s="224"/>
      <c r="T12" s="225">
        <v>0.23599999999999999</v>
      </c>
      <c r="U12" s="224">
        <f>ROUND(E12*T12,2)</f>
        <v>0.71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115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5">
      <c r="A13" s="216" t="s">
        <v>110</v>
      </c>
      <c r="B13" s="222" t="s">
        <v>67</v>
      </c>
      <c r="C13" s="265" t="s">
        <v>68</v>
      </c>
      <c r="D13" s="226"/>
      <c r="E13" s="230"/>
      <c r="F13" s="233"/>
      <c r="G13" s="233">
        <f>SUMIF(AE14:AE14,"&lt;&gt;NOR",G14:G14)</f>
        <v>0</v>
      </c>
      <c r="H13" s="233"/>
      <c r="I13" s="233">
        <f>SUM(I14:I14)</f>
        <v>0</v>
      </c>
      <c r="J13" s="233"/>
      <c r="K13" s="233">
        <f>SUM(K14:K14)</f>
        <v>0</v>
      </c>
      <c r="L13" s="233"/>
      <c r="M13" s="233">
        <f>SUM(M14:M14)</f>
        <v>0</v>
      </c>
      <c r="N13" s="227"/>
      <c r="O13" s="227">
        <f>SUM(O14:O14)</f>
        <v>0.251</v>
      </c>
      <c r="P13" s="227"/>
      <c r="Q13" s="227">
        <f>SUM(Q14:Q14)</f>
        <v>0</v>
      </c>
      <c r="R13" s="227"/>
      <c r="S13" s="227"/>
      <c r="T13" s="228"/>
      <c r="U13" s="227">
        <f>SUM(U14:U14)</f>
        <v>3.85</v>
      </c>
      <c r="AE13" t="s">
        <v>111</v>
      </c>
    </row>
    <row r="14" spans="1:60" outlineLevel="1" x14ac:dyDescent="0.25">
      <c r="A14" s="215">
        <v>5</v>
      </c>
      <c r="B14" s="221" t="s">
        <v>122</v>
      </c>
      <c r="C14" s="264" t="s">
        <v>123</v>
      </c>
      <c r="D14" s="223" t="s">
        <v>114</v>
      </c>
      <c r="E14" s="229">
        <v>5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5.0200000000000002E-2</v>
      </c>
      <c r="O14" s="224">
        <f>ROUND(E14*N14,5)</f>
        <v>0.251</v>
      </c>
      <c r="P14" s="224">
        <v>0</v>
      </c>
      <c r="Q14" s="224">
        <f>ROUND(E14*P14,5)</f>
        <v>0</v>
      </c>
      <c r="R14" s="224"/>
      <c r="S14" s="224"/>
      <c r="T14" s="225">
        <v>0.77</v>
      </c>
      <c r="U14" s="224">
        <f>ROUND(E14*T14,2)</f>
        <v>3.85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115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5">
      <c r="A15" s="216" t="s">
        <v>110</v>
      </c>
      <c r="B15" s="222" t="s">
        <v>69</v>
      </c>
      <c r="C15" s="265" t="s">
        <v>70</v>
      </c>
      <c r="D15" s="226"/>
      <c r="E15" s="230"/>
      <c r="F15" s="233"/>
      <c r="G15" s="233">
        <f>SUMIF(AE16:AE16,"&lt;&gt;NOR",G16:G16)</f>
        <v>0</v>
      </c>
      <c r="H15" s="233"/>
      <c r="I15" s="233">
        <f>SUM(I16:I16)</f>
        <v>0</v>
      </c>
      <c r="J15" s="233"/>
      <c r="K15" s="233">
        <f>SUM(K16:K16)</f>
        <v>0</v>
      </c>
      <c r="L15" s="233"/>
      <c r="M15" s="233">
        <f>SUM(M16:M16)</f>
        <v>0</v>
      </c>
      <c r="N15" s="227"/>
      <c r="O15" s="227">
        <f>SUM(O16:O16)</f>
        <v>5.3560000000000003E-2</v>
      </c>
      <c r="P15" s="227"/>
      <c r="Q15" s="227">
        <f>SUM(Q16:Q16)</f>
        <v>0</v>
      </c>
      <c r="R15" s="227"/>
      <c r="S15" s="227"/>
      <c r="T15" s="228"/>
      <c r="U15" s="227">
        <f>SUM(U16:U16)</f>
        <v>0.35</v>
      </c>
      <c r="AE15" t="s">
        <v>111</v>
      </c>
    </row>
    <row r="16" spans="1:60" outlineLevel="1" x14ac:dyDescent="0.25">
      <c r="A16" s="215">
        <v>6</v>
      </c>
      <c r="B16" s="221" t="s">
        <v>124</v>
      </c>
      <c r="C16" s="264" t="s">
        <v>125</v>
      </c>
      <c r="D16" s="223" t="s">
        <v>126</v>
      </c>
      <c r="E16" s="229">
        <v>0.5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0.10712000000000001</v>
      </c>
      <c r="O16" s="224">
        <f>ROUND(E16*N16,5)</f>
        <v>5.3560000000000003E-2</v>
      </c>
      <c r="P16" s="224">
        <v>0</v>
      </c>
      <c r="Q16" s="224">
        <f>ROUND(E16*P16,5)</f>
        <v>0</v>
      </c>
      <c r="R16" s="224"/>
      <c r="S16" s="224"/>
      <c r="T16" s="225">
        <v>0.69998000000000005</v>
      </c>
      <c r="U16" s="224">
        <f>ROUND(E16*T16,2)</f>
        <v>0.35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115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x14ac:dyDescent="0.25">
      <c r="A17" s="216" t="s">
        <v>110</v>
      </c>
      <c r="B17" s="222" t="s">
        <v>71</v>
      </c>
      <c r="C17" s="265" t="s">
        <v>72</v>
      </c>
      <c r="D17" s="226"/>
      <c r="E17" s="230"/>
      <c r="F17" s="233"/>
      <c r="G17" s="233">
        <f>SUMIF(AE18:AE18,"&lt;&gt;NOR",G18:G18)</f>
        <v>0</v>
      </c>
      <c r="H17" s="233"/>
      <c r="I17" s="233">
        <f>SUM(I18:I18)</f>
        <v>0</v>
      </c>
      <c r="J17" s="233"/>
      <c r="K17" s="233">
        <f>SUM(K18:K18)</f>
        <v>0</v>
      </c>
      <c r="L17" s="233"/>
      <c r="M17" s="233">
        <f>SUM(M18:M18)</f>
        <v>0</v>
      </c>
      <c r="N17" s="227"/>
      <c r="O17" s="227">
        <f>SUM(O18:O18)</f>
        <v>0.73826000000000003</v>
      </c>
      <c r="P17" s="227"/>
      <c r="Q17" s="227">
        <f>SUM(Q18:Q18)</f>
        <v>0</v>
      </c>
      <c r="R17" s="227"/>
      <c r="S17" s="227"/>
      <c r="T17" s="228"/>
      <c r="U17" s="227">
        <f>SUM(U18:U18)</f>
        <v>3.59</v>
      </c>
      <c r="AE17" t="s">
        <v>111</v>
      </c>
    </row>
    <row r="18" spans="1:60" ht="20.399999999999999" outlineLevel="1" x14ac:dyDescent="0.25">
      <c r="A18" s="215">
        <v>7</v>
      </c>
      <c r="B18" s="221" t="s">
        <v>127</v>
      </c>
      <c r="C18" s="264" t="s">
        <v>128</v>
      </c>
      <c r="D18" s="223" t="s">
        <v>129</v>
      </c>
      <c r="E18" s="229">
        <v>0.4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4">
        <v>1.84565</v>
      </c>
      <c r="O18" s="224">
        <f>ROUND(E18*N18,5)</f>
        <v>0.73826000000000003</v>
      </c>
      <c r="P18" s="224">
        <v>0</v>
      </c>
      <c r="Q18" s="224">
        <f>ROUND(E18*P18,5)</f>
        <v>0</v>
      </c>
      <c r="R18" s="224"/>
      <c r="S18" s="224"/>
      <c r="T18" s="225">
        <v>8.9719999999999995</v>
      </c>
      <c r="U18" s="224">
        <f>ROUND(E18*T18,2)</f>
        <v>3.59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115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5">
      <c r="A19" s="216" t="s">
        <v>110</v>
      </c>
      <c r="B19" s="222" t="s">
        <v>73</v>
      </c>
      <c r="C19" s="265" t="s">
        <v>74</v>
      </c>
      <c r="D19" s="226"/>
      <c r="E19" s="230"/>
      <c r="F19" s="233"/>
      <c r="G19" s="233">
        <f>SUMIF(AE20:AE33,"&lt;&gt;NOR",G20:G33)</f>
        <v>0</v>
      </c>
      <c r="H19" s="233"/>
      <c r="I19" s="233">
        <f>SUM(I20:I33)</f>
        <v>0</v>
      </c>
      <c r="J19" s="233"/>
      <c r="K19" s="233">
        <f>SUM(K20:K33)</f>
        <v>0</v>
      </c>
      <c r="L19" s="233"/>
      <c r="M19" s="233">
        <f>SUM(M20:M33)</f>
        <v>0</v>
      </c>
      <c r="N19" s="227"/>
      <c r="O19" s="227">
        <f>SUM(O20:O33)</f>
        <v>1.0190000000000001E-2</v>
      </c>
      <c r="P19" s="227"/>
      <c r="Q19" s="227">
        <f>SUM(Q20:Q33)</f>
        <v>1.5180000000000002</v>
      </c>
      <c r="R19" s="227"/>
      <c r="S19" s="227"/>
      <c r="T19" s="228"/>
      <c r="U19" s="227">
        <f>SUM(U20:U33)</f>
        <v>33.910000000000004</v>
      </c>
      <c r="AE19" t="s">
        <v>111</v>
      </c>
    </row>
    <row r="20" spans="1:60" outlineLevel="1" x14ac:dyDescent="0.25">
      <c r="A20" s="215">
        <v>8</v>
      </c>
      <c r="B20" s="221" t="s">
        <v>130</v>
      </c>
      <c r="C20" s="264" t="s">
        <v>131</v>
      </c>
      <c r="D20" s="223" t="s">
        <v>114</v>
      </c>
      <c r="E20" s="229">
        <v>3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1.33E-3</v>
      </c>
      <c r="O20" s="224">
        <f>ROUND(E20*N20,5)</f>
        <v>3.9899999999999996E-3</v>
      </c>
      <c r="P20" s="224">
        <v>0.112</v>
      </c>
      <c r="Q20" s="224">
        <f>ROUND(E20*P20,5)</f>
        <v>0.33600000000000002</v>
      </c>
      <c r="R20" s="224"/>
      <c r="S20" s="224"/>
      <c r="T20" s="225">
        <v>1.946</v>
      </c>
      <c r="U20" s="224">
        <f>ROUND(E20*T20,2)</f>
        <v>5.84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115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15">
        <v>9</v>
      </c>
      <c r="B21" s="221" t="s">
        <v>132</v>
      </c>
      <c r="C21" s="264" t="s">
        <v>133</v>
      </c>
      <c r="D21" s="223" t="s">
        <v>114</v>
      </c>
      <c r="E21" s="229">
        <v>8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4">
        <v>3.4000000000000002E-4</v>
      </c>
      <c r="O21" s="224">
        <f>ROUND(E21*N21,5)</f>
        <v>2.7200000000000002E-3</v>
      </c>
      <c r="P21" s="224">
        <v>2.8000000000000001E-2</v>
      </c>
      <c r="Q21" s="224">
        <f>ROUND(E21*P21,5)</f>
        <v>0.224</v>
      </c>
      <c r="R21" s="224"/>
      <c r="S21" s="224"/>
      <c r="T21" s="225">
        <v>0.29099999999999998</v>
      </c>
      <c r="U21" s="224">
        <f>ROUND(E21*T21,2)</f>
        <v>2.33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115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5">
      <c r="A22" s="215">
        <v>10</v>
      </c>
      <c r="B22" s="221" t="s">
        <v>134</v>
      </c>
      <c r="C22" s="264" t="s">
        <v>135</v>
      </c>
      <c r="D22" s="223" t="s">
        <v>114</v>
      </c>
      <c r="E22" s="229">
        <v>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4">
        <v>0</v>
      </c>
      <c r="O22" s="224">
        <f>ROUND(E22*N22,5)</f>
        <v>0</v>
      </c>
      <c r="P22" s="224">
        <v>4.0000000000000001E-3</v>
      </c>
      <c r="Q22" s="224">
        <f>ROUND(E22*P22,5)</f>
        <v>0.02</v>
      </c>
      <c r="R22" s="224"/>
      <c r="S22" s="224"/>
      <c r="T22" s="225">
        <v>0.16</v>
      </c>
      <c r="U22" s="224">
        <f>ROUND(E22*T22,2)</f>
        <v>0.8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115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15">
        <v>11</v>
      </c>
      <c r="B23" s="221" t="s">
        <v>136</v>
      </c>
      <c r="C23" s="264" t="s">
        <v>137</v>
      </c>
      <c r="D23" s="223" t="s">
        <v>114</v>
      </c>
      <c r="E23" s="229">
        <v>4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4">
        <v>0</v>
      </c>
      <c r="O23" s="224">
        <f>ROUND(E23*N23,5)</f>
        <v>0</v>
      </c>
      <c r="P23" s="224">
        <v>8.0000000000000002E-3</v>
      </c>
      <c r="Q23" s="224">
        <f>ROUND(E23*P23,5)</f>
        <v>3.2000000000000001E-2</v>
      </c>
      <c r="R23" s="224"/>
      <c r="S23" s="224"/>
      <c r="T23" s="225">
        <v>0.24299999999999999</v>
      </c>
      <c r="U23" s="224">
        <f>ROUND(E23*T23,2)</f>
        <v>0.97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115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15">
        <v>12</v>
      </c>
      <c r="B24" s="221" t="s">
        <v>138</v>
      </c>
      <c r="C24" s="264" t="s">
        <v>139</v>
      </c>
      <c r="D24" s="223" t="s">
        <v>114</v>
      </c>
      <c r="E24" s="229">
        <v>3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4">
        <v>6.7000000000000002E-4</v>
      </c>
      <c r="O24" s="224">
        <f>ROUND(E24*N24,5)</f>
        <v>2.0100000000000001E-3</v>
      </c>
      <c r="P24" s="224">
        <v>1.2E-2</v>
      </c>
      <c r="Q24" s="224">
        <f>ROUND(E24*P24,5)</f>
        <v>3.5999999999999997E-2</v>
      </c>
      <c r="R24" s="224"/>
      <c r="S24" s="224"/>
      <c r="T24" s="225">
        <v>0.61399999999999999</v>
      </c>
      <c r="U24" s="224">
        <f>ROUND(E24*T24,2)</f>
        <v>1.84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115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5">
      <c r="A25" s="215">
        <v>13</v>
      </c>
      <c r="B25" s="221" t="s">
        <v>140</v>
      </c>
      <c r="C25" s="264" t="s">
        <v>141</v>
      </c>
      <c r="D25" s="223" t="s">
        <v>114</v>
      </c>
      <c r="E25" s="229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4">
        <v>0</v>
      </c>
      <c r="O25" s="224">
        <f>ROUND(E25*N25,5)</f>
        <v>0</v>
      </c>
      <c r="P25" s="224">
        <v>1.2E-2</v>
      </c>
      <c r="Q25" s="224">
        <f>ROUND(E25*P25,5)</f>
        <v>1.2E-2</v>
      </c>
      <c r="R25" s="224"/>
      <c r="S25" s="224"/>
      <c r="T25" s="225">
        <v>0.36399999999999999</v>
      </c>
      <c r="U25" s="224">
        <f>ROUND(E25*T25,2)</f>
        <v>0.36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115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15">
        <v>14</v>
      </c>
      <c r="B26" s="221" t="s">
        <v>142</v>
      </c>
      <c r="C26" s="264" t="s">
        <v>143</v>
      </c>
      <c r="D26" s="223" t="s">
        <v>114</v>
      </c>
      <c r="E26" s="229">
        <v>8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4">
        <v>0</v>
      </c>
      <c r="O26" s="224">
        <f>ROUND(E26*N26,5)</f>
        <v>0</v>
      </c>
      <c r="P26" s="224">
        <v>1.7999999999999999E-2</v>
      </c>
      <c r="Q26" s="224">
        <f>ROUND(E26*P26,5)</f>
        <v>0.14399999999999999</v>
      </c>
      <c r="R26" s="224"/>
      <c r="S26" s="224"/>
      <c r="T26" s="225">
        <v>0.66900000000000004</v>
      </c>
      <c r="U26" s="224">
        <f>ROUND(E26*T26,2)</f>
        <v>5.35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115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5">
      <c r="A27" s="215">
        <v>15</v>
      </c>
      <c r="B27" s="221" t="s">
        <v>144</v>
      </c>
      <c r="C27" s="264" t="s">
        <v>145</v>
      </c>
      <c r="D27" s="223" t="s">
        <v>146</v>
      </c>
      <c r="E27" s="229">
        <v>3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4">
        <v>4.8999999999999998E-4</v>
      </c>
      <c r="O27" s="224">
        <f>ROUND(E27*N27,5)</f>
        <v>1.47E-3</v>
      </c>
      <c r="P27" s="224">
        <v>0.04</v>
      </c>
      <c r="Q27" s="224">
        <f>ROUND(E27*P27,5)</f>
        <v>0.12</v>
      </c>
      <c r="R27" s="224"/>
      <c r="S27" s="224"/>
      <c r="T27" s="225">
        <v>0.66800000000000004</v>
      </c>
      <c r="U27" s="224">
        <f>ROUND(E27*T27,2)</f>
        <v>2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115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5">
      <c r="A28" s="215">
        <v>16</v>
      </c>
      <c r="B28" s="221" t="s">
        <v>147</v>
      </c>
      <c r="C28" s="264" t="s">
        <v>148</v>
      </c>
      <c r="D28" s="223" t="s">
        <v>146</v>
      </c>
      <c r="E28" s="229">
        <v>6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4">
        <v>0</v>
      </c>
      <c r="O28" s="224">
        <f>ROUND(E28*N28,5)</f>
        <v>0</v>
      </c>
      <c r="P28" s="224">
        <v>9.9000000000000005E-2</v>
      </c>
      <c r="Q28" s="224">
        <f>ROUND(E28*P28,5)</f>
        <v>0.59399999999999997</v>
      </c>
      <c r="R28" s="224"/>
      <c r="S28" s="224"/>
      <c r="T28" s="225">
        <v>1.536</v>
      </c>
      <c r="U28" s="224">
        <f>ROUND(E28*T28,2)</f>
        <v>9.2200000000000006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115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15">
        <v>17</v>
      </c>
      <c r="B29" s="221" t="s">
        <v>149</v>
      </c>
      <c r="C29" s="264" t="s">
        <v>150</v>
      </c>
      <c r="D29" s="223" t="s">
        <v>151</v>
      </c>
      <c r="E29" s="229">
        <v>1.518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</v>
      </c>
      <c r="U29" s="224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115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15">
        <v>18</v>
      </c>
      <c r="B30" s="221" t="s">
        <v>152</v>
      </c>
      <c r="C30" s="264" t="s">
        <v>153</v>
      </c>
      <c r="D30" s="223" t="s">
        <v>151</v>
      </c>
      <c r="E30" s="229">
        <v>1.518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2.0670000000000002</v>
      </c>
      <c r="U30" s="224">
        <f>ROUND(E30*T30,2)</f>
        <v>3.14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115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15">
        <v>19</v>
      </c>
      <c r="B31" s="221" t="s">
        <v>154</v>
      </c>
      <c r="C31" s="264" t="s">
        <v>155</v>
      </c>
      <c r="D31" s="223" t="s">
        <v>151</v>
      </c>
      <c r="E31" s="229">
        <v>1.518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0</v>
      </c>
      <c r="U31" s="224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115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15">
        <v>20</v>
      </c>
      <c r="B32" s="221" t="s">
        <v>156</v>
      </c>
      <c r="C32" s="264" t="s">
        <v>157</v>
      </c>
      <c r="D32" s="223" t="s">
        <v>151</v>
      </c>
      <c r="E32" s="229">
        <v>1.518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0.94199999999999995</v>
      </c>
      <c r="U32" s="224">
        <f>ROUND(E32*T32,2)</f>
        <v>1.43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115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15">
        <v>21</v>
      </c>
      <c r="B33" s="221" t="s">
        <v>158</v>
      </c>
      <c r="C33" s="264" t="s">
        <v>159</v>
      </c>
      <c r="D33" s="223" t="s">
        <v>151</v>
      </c>
      <c r="E33" s="229">
        <v>6.04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0.105</v>
      </c>
      <c r="U33" s="224">
        <f>ROUND(E33*T33,2)</f>
        <v>0.63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115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5">
      <c r="A34" s="216" t="s">
        <v>110</v>
      </c>
      <c r="B34" s="222" t="s">
        <v>75</v>
      </c>
      <c r="C34" s="265" t="s">
        <v>76</v>
      </c>
      <c r="D34" s="226"/>
      <c r="E34" s="230"/>
      <c r="F34" s="233"/>
      <c r="G34" s="233">
        <f>SUMIF(AE35:AE35,"&lt;&gt;NOR",G35:G35)</f>
        <v>0</v>
      </c>
      <c r="H34" s="233"/>
      <c r="I34" s="233">
        <f>SUM(I35:I35)</f>
        <v>0</v>
      </c>
      <c r="J34" s="233"/>
      <c r="K34" s="233">
        <f>SUM(K35:K35)</f>
        <v>0</v>
      </c>
      <c r="L34" s="233"/>
      <c r="M34" s="233">
        <f>SUM(M35:M35)</f>
        <v>0</v>
      </c>
      <c r="N34" s="227"/>
      <c r="O34" s="227">
        <f>SUM(O35:O35)</f>
        <v>0</v>
      </c>
      <c r="P34" s="227"/>
      <c r="Q34" s="227">
        <f>SUM(Q35:Q35)</f>
        <v>0</v>
      </c>
      <c r="R34" s="227"/>
      <c r="S34" s="227"/>
      <c r="T34" s="228"/>
      <c r="U34" s="227">
        <f>SUM(U35:U35)</f>
        <v>1.84</v>
      </c>
      <c r="AE34" t="s">
        <v>111</v>
      </c>
    </row>
    <row r="35" spans="1:60" outlineLevel="1" x14ac:dyDescent="0.25">
      <c r="A35" s="215">
        <v>22</v>
      </c>
      <c r="B35" s="221" t="s">
        <v>160</v>
      </c>
      <c r="C35" s="264" t="s">
        <v>161</v>
      </c>
      <c r="D35" s="223" t="s">
        <v>151</v>
      </c>
      <c r="E35" s="229">
        <v>1.96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0.9385</v>
      </c>
      <c r="U35" s="224">
        <f>ROUND(E35*T35,2)</f>
        <v>1.84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115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5">
      <c r="A36" s="216" t="s">
        <v>110</v>
      </c>
      <c r="B36" s="222" t="s">
        <v>77</v>
      </c>
      <c r="C36" s="265" t="s">
        <v>78</v>
      </c>
      <c r="D36" s="226"/>
      <c r="E36" s="230"/>
      <c r="F36" s="233"/>
      <c r="G36" s="233">
        <f>SUMIF(AE37:AE54,"&lt;&gt;NOR",G37:G54)</f>
        <v>0</v>
      </c>
      <c r="H36" s="233"/>
      <c r="I36" s="233">
        <f>SUM(I37:I54)</f>
        <v>0</v>
      </c>
      <c r="J36" s="233"/>
      <c r="K36" s="233">
        <f>SUM(K37:K54)</f>
        <v>0</v>
      </c>
      <c r="L36" s="233"/>
      <c r="M36" s="233">
        <f>SUM(M37:M54)</f>
        <v>0</v>
      </c>
      <c r="N36" s="227"/>
      <c r="O36" s="227">
        <f>SUM(O37:O54)</f>
        <v>6.2382099999999996</v>
      </c>
      <c r="P36" s="227"/>
      <c r="Q36" s="227">
        <f>SUM(Q37:Q54)</f>
        <v>0.12264</v>
      </c>
      <c r="R36" s="227"/>
      <c r="S36" s="227"/>
      <c r="T36" s="228"/>
      <c r="U36" s="227">
        <f>SUM(U37:U54)</f>
        <v>52.959999999999994</v>
      </c>
      <c r="AE36" t="s">
        <v>111</v>
      </c>
    </row>
    <row r="37" spans="1:60" outlineLevel="1" x14ac:dyDescent="0.25">
      <c r="A37" s="215">
        <v>23</v>
      </c>
      <c r="B37" s="221" t="s">
        <v>162</v>
      </c>
      <c r="C37" s="264" t="s">
        <v>163</v>
      </c>
      <c r="D37" s="223" t="s">
        <v>146</v>
      </c>
      <c r="E37" s="229">
        <v>0.5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4">
        <v>3.8000000000000002E-4</v>
      </c>
      <c r="O37" s="224">
        <f>ROUND(E37*N37,5)</f>
        <v>1.9000000000000001E-4</v>
      </c>
      <c r="P37" s="224">
        <v>0</v>
      </c>
      <c r="Q37" s="224">
        <f>ROUND(E37*P37,5)</f>
        <v>0</v>
      </c>
      <c r="R37" s="224"/>
      <c r="S37" s="224"/>
      <c r="T37" s="225">
        <v>0.32</v>
      </c>
      <c r="U37" s="224">
        <f>ROUND(E37*T37,2)</f>
        <v>0.16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115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15">
        <v>24</v>
      </c>
      <c r="B38" s="221" t="s">
        <v>164</v>
      </c>
      <c r="C38" s="264" t="s">
        <v>165</v>
      </c>
      <c r="D38" s="223" t="s">
        <v>146</v>
      </c>
      <c r="E38" s="229">
        <v>8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4">
        <v>4.6999999999999999E-4</v>
      </c>
      <c r="O38" s="224">
        <f>ROUND(E38*N38,5)</f>
        <v>3.7599999999999999E-3</v>
      </c>
      <c r="P38" s="224">
        <v>0</v>
      </c>
      <c r="Q38" s="224">
        <f>ROUND(E38*P38,5)</f>
        <v>0</v>
      </c>
      <c r="R38" s="224"/>
      <c r="S38" s="224"/>
      <c r="T38" s="225">
        <v>0.35899999999999999</v>
      </c>
      <c r="U38" s="224">
        <f>ROUND(E38*T38,2)</f>
        <v>2.87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115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15">
        <v>25</v>
      </c>
      <c r="B39" s="221" t="s">
        <v>166</v>
      </c>
      <c r="C39" s="264" t="s">
        <v>167</v>
      </c>
      <c r="D39" s="223" t="s">
        <v>146</v>
      </c>
      <c r="E39" s="229">
        <v>0.5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4">
        <v>1.5200000000000001E-3</v>
      </c>
      <c r="O39" s="224">
        <f>ROUND(E39*N39,5)</f>
        <v>7.6000000000000004E-4</v>
      </c>
      <c r="P39" s="224">
        <v>0</v>
      </c>
      <c r="Q39" s="224">
        <f>ROUND(E39*P39,5)</f>
        <v>0</v>
      </c>
      <c r="R39" s="224"/>
      <c r="S39" s="224"/>
      <c r="T39" s="225">
        <v>1.173</v>
      </c>
      <c r="U39" s="224">
        <f>ROUND(E39*T39,2)</f>
        <v>0.59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115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5">
      <c r="A40" s="215">
        <v>26</v>
      </c>
      <c r="B40" s="221" t="s">
        <v>168</v>
      </c>
      <c r="C40" s="264" t="s">
        <v>169</v>
      </c>
      <c r="D40" s="223" t="s">
        <v>146</v>
      </c>
      <c r="E40" s="229">
        <v>16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4">
        <v>3.0699999999999998E-3</v>
      </c>
      <c r="O40" s="224">
        <f>ROUND(E40*N40,5)</f>
        <v>4.9119999999999997E-2</v>
      </c>
      <c r="P40" s="224">
        <v>0</v>
      </c>
      <c r="Q40" s="224">
        <f>ROUND(E40*P40,5)</f>
        <v>0</v>
      </c>
      <c r="R40" s="224"/>
      <c r="S40" s="224"/>
      <c r="T40" s="225">
        <v>0.79666000000000003</v>
      </c>
      <c r="U40" s="224">
        <f>ROUND(E40*T40,2)</f>
        <v>12.75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115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0.399999999999999" outlineLevel="1" x14ac:dyDescent="0.25">
      <c r="A41" s="215">
        <v>27</v>
      </c>
      <c r="B41" s="221" t="s">
        <v>170</v>
      </c>
      <c r="C41" s="264" t="s">
        <v>171</v>
      </c>
      <c r="D41" s="223" t="s">
        <v>146</v>
      </c>
      <c r="E41" s="229">
        <v>1.8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4">
        <v>2.47E-3</v>
      </c>
      <c r="O41" s="224">
        <f>ROUND(E41*N41,5)</f>
        <v>4.45E-3</v>
      </c>
      <c r="P41" s="224">
        <v>0</v>
      </c>
      <c r="Q41" s="224">
        <f>ROUND(E41*P41,5)</f>
        <v>0</v>
      </c>
      <c r="R41" s="224"/>
      <c r="S41" s="224"/>
      <c r="T41" s="225">
        <v>0.84570000000000001</v>
      </c>
      <c r="U41" s="224">
        <f>ROUND(E41*T41,2)</f>
        <v>1.52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115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15">
        <v>28</v>
      </c>
      <c r="B42" s="221" t="s">
        <v>172</v>
      </c>
      <c r="C42" s="264" t="s">
        <v>173</v>
      </c>
      <c r="D42" s="223" t="s">
        <v>114</v>
      </c>
      <c r="E42" s="229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4">
        <v>0</v>
      </c>
      <c r="O42" s="224">
        <f>ROUND(E42*N42,5)</f>
        <v>0</v>
      </c>
      <c r="P42" s="224">
        <v>0</v>
      </c>
      <c r="Q42" s="224">
        <f>ROUND(E42*P42,5)</f>
        <v>0</v>
      </c>
      <c r="R42" s="224"/>
      <c r="S42" s="224"/>
      <c r="T42" s="225">
        <v>0.157</v>
      </c>
      <c r="U42" s="224">
        <f>ROUND(E42*T42,2)</f>
        <v>0.16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115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5">
      <c r="A43" s="215">
        <v>29</v>
      </c>
      <c r="B43" s="221" t="s">
        <v>174</v>
      </c>
      <c r="C43" s="264" t="s">
        <v>175</v>
      </c>
      <c r="D43" s="223" t="s">
        <v>114</v>
      </c>
      <c r="E43" s="229">
        <v>2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0.17399999999999999</v>
      </c>
      <c r="U43" s="224">
        <f>ROUND(E43*T43,2)</f>
        <v>0.35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115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15">
        <v>30</v>
      </c>
      <c r="B44" s="221" t="s">
        <v>176</v>
      </c>
      <c r="C44" s="264" t="s">
        <v>177</v>
      </c>
      <c r="D44" s="223" t="s">
        <v>114</v>
      </c>
      <c r="E44" s="229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4">
        <v>0</v>
      </c>
      <c r="O44" s="224">
        <f>ROUND(E44*N44,5)</f>
        <v>0</v>
      </c>
      <c r="P44" s="224">
        <v>0</v>
      </c>
      <c r="Q44" s="224">
        <f>ROUND(E44*P44,5)</f>
        <v>0</v>
      </c>
      <c r="R44" s="224"/>
      <c r="S44" s="224"/>
      <c r="T44" s="225">
        <v>0.25900000000000001</v>
      </c>
      <c r="U44" s="224">
        <f>ROUND(E44*T44,2)</f>
        <v>0.26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115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0.399999999999999" outlineLevel="1" x14ac:dyDescent="0.25">
      <c r="A45" s="215">
        <v>31</v>
      </c>
      <c r="B45" s="221" t="s">
        <v>178</v>
      </c>
      <c r="C45" s="264" t="s">
        <v>179</v>
      </c>
      <c r="D45" s="223" t="s">
        <v>146</v>
      </c>
      <c r="E45" s="229">
        <v>27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4">
        <v>5.9000000000000003E-4</v>
      </c>
      <c r="O45" s="224">
        <f>ROUND(E45*N45,5)</f>
        <v>1.593E-2</v>
      </c>
      <c r="P45" s="224">
        <v>0</v>
      </c>
      <c r="Q45" s="224">
        <f>ROUND(E45*P45,5)</f>
        <v>0</v>
      </c>
      <c r="R45" s="224"/>
      <c r="S45" s="224"/>
      <c r="T45" s="225">
        <v>0.755</v>
      </c>
      <c r="U45" s="224">
        <f>ROUND(E45*T45,2)</f>
        <v>20.39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115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5">
      <c r="A46" s="215">
        <v>32</v>
      </c>
      <c r="B46" s="221" t="s">
        <v>180</v>
      </c>
      <c r="C46" s="264" t="s">
        <v>181</v>
      </c>
      <c r="D46" s="223" t="s">
        <v>146</v>
      </c>
      <c r="E46" s="229">
        <v>27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4">
        <v>0</v>
      </c>
      <c r="O46" s="224">
        <f>ROUND(E46*N46,5)</f>
        <v>0</v>
      </c>
      <c r="P46" s="224">
        <v>0</v>
      </c>
      <c r="Q46" s="224">
        <f>ROUND(E46*P46,5)</f>
        <v>0</v>
      </c>
      <c r="R46" s="224"/>
      <c r="S46" s="224"/>
      <c r="T46" s="225">
        <v>2.9000000000000001E-2</v>
      </c>
      <c r="U46" s="224">
        <f>ROUND(E46*T46,2)</f>
        <v>0.78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115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15">
        <v>33</v>
      </c>
      <c r="B47" s="221" t="s">
        <v>182</v>
      </c>
      <c r="C47" s="264" t="s">
        <v>183</v>
      </c>
      <c r="D47" s="223" t="s">
        <v>146</v>
      </c>
      <c r="E47" s="229">
        <v>25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5.8999999999999997E-2</v>
      </c>
      <c r="U47" s="224">
        <f>ROUND(E47*T47,2)</f>
        <v>1.48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115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0.399999999999999" outlineLevel="1" x14ac:dyDescent="0.25">
      <c r="A48" s="215">
        <v>34</v>
      </c>
      <c r="B48" s="221" t="s">
        <v>184</v>
      </c>
      <c r="C48" s="264" t="s">
        <v>185</v>
      </c>
      <c r="D48" s="223" t="s">
        <v>129</v>
      </c>
      <c r="E48" s="229">
        <v>4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4">
        <v>1.5409999999999999</v>
      </c>
      <c r="O48" s="224">
        <f>ROUND(E48*N48,5)</f>
        <v>6.1639999999999997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186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0.399999999999999" outlineLevel="1" x14ac:dyDescent="0.25">
      <c r="A49" s="215">
        <v>35</v>
      </c>
      <c r="B49" s="221" t="s">
        <v>187</v>
      </c>
      <c r="C49" s="264" t="s">
        <v>188</v>
      </c>
      <c r="D49" s="223" t="s">
        <v>129</v>
      </c>
      <c r="E49" s="229">
        <v>4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115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15">
        <v>36</v>
      </c>
      <c r="B50" s="221" t="s">
        <v>189</v>
      </c>
      <c r="C50" s="264" t="s">
        <v>190</v>
      </c>
      <c r="D50" s="223" t="s">
        <v>151</v>
      </c>
      <c r="E50" s="229">
        <v>6.23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1.47</v>
      </c>
      <c r="U50" s="224">
        <f>ROUND(E50*T50,2)</f>
        <v>9.16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115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5">
      <c r="A51" s="215">
        <v>37</v>
      </c>
      <c r="B51" s="221" t="s">
        <v>191</v>
      </c>
      <c r="C51" s="264" t="s">
        <v>192</v>
      </c>
      <c r="D51" s="223" t="s">
        <v>114</v>
      </c>
      <c r="E51" s="229">
        <v>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4">
        <v>0</v>
      </c>
      <c r="O51" s="224">
        <f>ROUND(E51*N51,5)</f>
        <v>0</v>
      </c>
      <c r="P51" s="224">
        <v>2.9610000000000001E-2</v>
      </c>
      <c r="Q51" s="224">
        <f>ROUND(E51*P51,5)</f>
        <v>5.9220000000000002E-2</v>
      </c>
      <c r="R51" s="224"/>
      <c r="S51" s="224"/>
      <c r="T51" s="225">
        <v>0.50700000000000001</v>
      </c>
      <c r="U51" s="224">
        <f>ROUND(E51*T51,2)</f>
        <v>1.01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115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15">
        <v>38</v>
      </c>
      <c r="B52" s="221" t="s">
        <v>193</v>
      </c>
      <c r="C52" s="264" t="s">
        <v>194</v>
      </c>
      <c r="D52" s="223" t="s">
        <v>146</v>
      </c>
      <c r="E52" s="229">
        <v>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4">
        <v>0</v>
      </c>
      <c r="O52" s="224">
        <f>ROUND(E52*N52,5)</f>
        <v>0</v>
      </c>
      <c r="P52" s="224">
        <v>2.0999999999999999E-3</v>
      </c>
      <c r="Q52" s="224">
        <f>ROUND(E52*P52,5)</f>
        <v>4.1999999999999997E-3</v>
      </c>
      <c r="R52" s="224"/>
      <c r="S52" s="224"/>
      <c r="T52" s="225">
        <v>3.1E-2</v>
      </c>
      <c r="U52" s="224">
        <f>ROUND(E52*T52,2)</f>
        <v>0.06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115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5">
      <c r="A53" s="215">
        <v>39</v>
      </c>
      <c r="B53" s="221" t="s">
        <v>191</v>
      </c>
      <c r="C53" s="264" t="s">
        <v>192</v>
      </c>
      <c r="D53" s="223" t="s">
        <v>114</v>
      </c>
      <c r="E53" s="229">
        <v>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4">
        <v>0</v>
      </c>
      <c r="O53" s="224">
        <f>ROUND(E53*N53,5)</f>
        <v>0</v>
      </c>
      <c r="P53" s="224">
        <v>2.9610000000000001E-2</v>
      </c>
      <c r="Q53" s="224">
        <f>ROUND(E53*P53,5)</f>
        <v>5.9220000000000002E-2</v>
      </c>
      <c r="R53" s="224"/>
      <c r="S53" s="224"/>
      <c r="T53" s="225">
        <v>0.50700000000000001</v>
      </c>
      <c r="U53" s="224">
        <f>ROUND(E53*T53,2)</f>
        <v>1.01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115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5">
      <c r="A54" s="215">
        <v>40</v>
      </c>
      <c r="B54" s="221" t="s">
        <v>195</v>
      </c>
      <c r="C54" s="264" t="s">
        <v>196</v>
      </c>
      <c r="D54" s="223" t="s">
        <v>151</v>
      </c>
      <c r="E54" s="229">
        <v>0.122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3.379</v>
      </c>
      <c r="U54" s="224">
        <f>ROUND(E54*T54,2)</f>
        <v>0.41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115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5">
      <c r="A55" s="216" t="s">
        <v>110</v>
      </c>
      <c r="B55" s="222" t="s">
        <v>79</v>
      </c>
      <c r="C55" s="265" t="s">
        <v>80</v>
      </c>
      <c r="D55" s="226"/>
      <c r="E55" s="230"/>
      <c r="F55" s="233"/>
      <c r="G55" s="233">
        <f>SUMIF(AE56:AE72,"&lt;&gt;NOR",G56:G72)</f>
        <v>0</v>
      </c>
      <c r="H55" s="233"/>
      <c r="I55" s="233">
        <f>SUM(I56:I72)</f>
        <v>0</v>
      </c>
      <c r="J55" s="233"/>
      <c r="K55" s="233">
        <f>SUM(K56:K72)</f>
        <v>0</v>
      </c>
      <c r="L55" s="233"/>
      <c r="M55" s="233">
        <f>SUM(M56:M72)</f>
        <v>0</v>
      </c>
      <c r="N55" s="227"/>
      <c r="O55" s="227">
        <f>SUM(O56:O72)</f>
        <v>6.8669999999999995E-2</v>
      </c>
      <c r="P55" s="227"/>
      <c r="Q55" s="227">
        <f>SUM(Q56:Q72)</f>
        <v>8.1360000000000002E-2</v>
      </c>
      <c r="R55" s="227"/>
      <c r="S55" s="227"/>
      <c r="T55" s="228"/>
      <c r="U55" s="227">
        <f>SUM(U56:U72)</f>
        <v>11.040000000000001</v>
      </c>
      <c r="AE55" t="s">
        <v>111</v>
      </c>
    </row>
    <row r="56" spans="1:60" outlineLevel="1" x14ac:dyDescent="0.25">
      <c r="A56" s="215">
        <v>41</v>
      </c>
      <c r="B56" s="221" t="s">
        <v>197</v>
      </c>
      <c r="C56" s="264" t="s">
        <v>198</v>
      </c>
      <c r="D56" s="223" t="s">
        <v>199</v>
      </c>
      <c r="E56" s="229">
        <v>2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4">
        <v>2.5000000000000001E-4</v>
      </c>
      <c r="O56" s="224">
        <f>ROUND(E56*N56,5)</f>
        <v>5.0000000000000001E-4</v>
      </c>
      <c r="P56" s="224">
        <v>0</v>
      </c>
      <c r="Q56" s="224">
        <f>ROUND(E56*P56,5)</f>
        <v>0</v>
      </c>
      <c r="R56" s="224"/>
      <c r="S56" s="224"/>
      <c r="T56" s="225">
        <v>0.25800000000000001</v>
      </c>
      <c r="U56" s="224">
        <f>ROUND(E56*T56,2)</f>
        <v>0.52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115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5">
      <c r="A57" s="215">
        <v>42</v>
      </c>
      <c r="B57" s="221" t="s">
        <v>200</v>
      </c>
      <c r="C57" s="264" t="s">
        <v>201</v>
      </c>
      <c r="D57" s="223" t="s">
        <v>199</v>
      </c>
      <c r="E57" s="229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4">
        <v>1.09E-3</v>
      </c>
      <c r="O57" s="224">
        <f>ROUND(E57*N57,5)</f>
        <v>1.09E-3</v>
      </c>
      <c r="P57" s="224">
        <v>0</v>
      </c>
      <c r="Q57" s="224">
        <f>ROUND(E57*P57,5)</f>
        <v>0</v>
      </c>
      <c r="R57" s="224"/>
      <c r="S57" s="224"/>
      <c r="T57" s="225">
        <v>0.878</v>
      </c>
      <c r="U57" s="224">
        <f>ROUND(E57*T57,2)</f>
        <v>0.88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115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15">
        <v>43</v>
      </c>
      <c r="B58" s="221" t="s">
        <v>202</v>
      </c>
      <c r="C58" s="264" t="s">
        <v>203</v>
      </c>
      <c r="D58" s="223" t="s">
        <v>199</v>
      </c>
      <c r="E58" s="229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4">
        <v>1.7010000000000001E-2</v>
      </c>
      <c r="O58" s="224">
        <f>ROUND(E58*N58,5)</f>
        <v>1.7010000000000001E-2</v>
      </c>
      <c r="P58" s="224">
        <v>0</v>
      </c>
      <c r="Q58" s="224">
        <f>ROUND(E58*P58,5)</f>
        <v>0</v>
      </c>
      <c r="R58" s="224"/>
      <c r="S58" s="224"/>
      <c r="T58" s="225">
        <v>1.1890000000000001</v>
      </c>
      <c r="U58" s="224">
        <f>ROUND(E58*T58,2)</f>
        <v>1.19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115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5">
      <c r="A59" s="215">
        <v>44</v>
      </c>
      <c r="B59" s="221" t="s">
        <v>204</v>
      </c>
      <c r="C59" s="264" t="s">
        <v>205</v>
      </c>
      <c r="D59" s="223" t="s">
        <v>199</v>
      </c>
      <c r="E59" s="229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4">
        <v>1.7000000000000001E-4</v>
      </c>
      <c r="O59" s="224">
        <f>ROUND(E59*N59,5)</f>
        <v>1.7000000000000001E-4</v>
      </c>
      <c r="P59" s="224">
        <v>0</v>
      </c>
      <c r="Q59" s="224">
        <f>ROUND(E59*P59,5)</f>
        <v>0</v>
      </c>
      <c r="R59" s="224"/>
      <c r="S59" s="224"/>
      <c r="T59" s="225">
        <v>2.9</v>
      </c>
      <c r="U59" s="224">
        <f>ROUND(E59*T59,2)</f>
        <v>2.9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115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15">
        <v>45</v>
      </c>
      <c r="B60" s="221" t="s">
        <v>187</v>
      </c>
      <c r="C60" s="264" t="s">
        <v>206</v>
      </c>
      <c r="D60" s="223" t="s">
        <v>114</v>
      </c>
      <c r="E60" s="229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4">
        <v>1.7999999999999999E-2</v>
      </c>
      <c r="O60" s="224">
        <f>ROUND(E60*N60,5)</f>
        <v>1.7999999999999999E-2</v>
      </c>
      <c r="P60" s="224">
        <v>0</v>
      </c>
      <c r="Q60" s="224">
        <f>ROUND(E60*P60,5)</f>
        <v>0</v>
      </c>
      <c r="R60" s="224"/>
      <c r="S60" s="224"/>
      <c r="T60" s="225">
        <v>0</v>
      </c>
      <c r="U60" s="224">
        <f>ROUND(E60*T60,2)</f>
        <v>0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186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15">
        <v>46</v>
      </c>
      <c r="B61" s="221" t="s">
        <v>207</v>
      </c>
      <c r="C61" s="264" t="s">
        <v>208</v>
      </c>
      <c r="D61" s="223" t="s">
        <v>199</v>
      </c>
      <c r="E61" s="229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4">
        <v>6.2E-4</v>
      </c>
      <c r="O61" s="224">
        <f>ROUND(E61*N61,5)</f>
        <v>6.2E-4</v>
      </c>
      <c r="P61" s="224">
        <v>0</v>
      </c>
      <c r="Q61" s="224">
        <f>ROUND(E61*P61,5)</f>
        <v>0</v>
      </c>
      <c r="R61" s="224"/>
      <c r="S61" s="224"/>
      <c r="T61" s="225">
        <v>2.6</v>
      </c>
      <c r="U61" s="224">
        <f>ROUND(E61*T61,2)</f>
        <v>2.6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115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15">
        <v>47</v>
      </c>
      <c r="B62" s="221" t="s">
        <v>187</v>
      </c>
      <c r="C62" s="264" t="s">
        <v>209</v>
      </c>
      <c r="D62" s="223" t="s">
        <v>114</v>
      </c>
      <c r="E62" s="229">
        <v>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4">
        <v>0</v>
      </c>
      <c r="O62" s="224">
        <f>ROUND(E62*N62,5)</f>
        <v>0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115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15">
        <v>48</v>
      </c>
      <c r="B63" s="221" t="s">
        <v>210</v>
      </c>
      <c r="C63" s="264" t="s">
        <v>211</v>
      </c>
      <c r="D63" s="223" t="s">
        <v>199</v>
      </c>
      <c r="E63" s="229">
        <v>1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4">
        <v>1.09E-2</v>
      </c>
      <c r="O63" s="224">
        <f>ROUND(E63*N63,5)</f>
        <v>1.09E-2</v>
      </c>
      <c r="P63" s="224">
        <v>0</v>
      </c>
      <c r="Q63" s="224">
        <f>ROUND(E63*P63,5)</f>
        <v>0</v>
      </c>
      <c r="R63" s="224"/>
      <c r="S63" s="224"/>
      <c r="T63" s="225">
        <v>1.25</v>
      </c>
      <c r="U63" s="224">
        <f>ROUND(E63*T63,2)</f>
        <v>1.25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115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15">
        <v>49</v>
      </c>
      <c r="B64" s="221" t="s">
        <v>187</v>
      </c>
      <c r="C64" s="264" t="s">
        <v>212</v>
      </c>
      <c r="D64" s="223" t="s">
        <v>213</v>
      </c>
      <c r="E64" s="229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0</v>
      </c>
      <c r="U64" s="224">
        <f>ROUND(E64*T64,2)</f>
        <v>0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115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0.399999999999999" outlineLevel="1" x14ac:dyDescent="0.25">
      <c r="A65" s="215">
        <v>50</v>
      </c>
      <c r="B65" s="221" t="s">
        <v>214</v>
      </c>
      <c r="C65" s="264" t="s">
        <v>215</v>
      </c>
      <c r="D65" s="223" t="s">
        <v>114</v>
      </c>
      <c r="E65" s="229">
        <v>1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4">
        <v>3.8000000000000002E-4</v>
      </c>
      <c r="O65" s="224">
        <f>ROUND(E65*N65,5)</f>
        <v>3.8000000000000002E-4</v>
      </c>
      <c r="P65" s="224">
        <v>0</v>
      </c>
      <c r="Q65" s="224">
        <f>ROUND(E65*P65,5)</f>
        <v>0</v>
      </c>
      <c r="R65" s="224"/>
      <c r="S65" s="224"/>
      <c r="T65" s="225">
        <v>0</v>
      </c>
      <c r="U65" s="224">
        <f>ROUND(E65*T65,2)</f>
        <v>0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186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0.399999999999999" outlineLevel="1" x14ac:dyDescent="0.25">
      <c r="A66" s="215">
        <v>51</v>
      </c>
      <c r="B66" s="221" t="s">
        <v>187</v>
      </c>
      <c r="C66" s="264" t="s">
        <v>216</v>
      </c>
      <c r="D66" s="223" t="s">
        <v>199</v>
      </c>
      <c r="E66" s="229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4">
        <v>0.01</v>
      </c>
      <c r="O66" s="224">
        <f>ROUND(E66*N66,5)</f>
        <v>0.01</v>
      </c>
      <c r="P66" s="224">
        <v>0</v>
      </c>
      <c r="Q66" s="224">
        <f>ROUND(E66*P66,5)</f>
        <v>0</v>
      </c>
      <c r="R66" s="224"/>
      <c r="S66" s="224"/>
      <c r="T66" s="225">
        <v>0</v>
      </c>
      <c r="U66" s="224">
        <f>ROUND(E66*T66,2)</f>
        <v>0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115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5">
      <c r="A67" s="215">
        <v>52</v>
      </c>
      <c r="B67" s="221" t="s">
        <v>187</v>
      </c>
      <c r="C67" s="264" t="s">
        <v>217</v>
      </c>
      <c r="D67" s="223" t="s">
        <v>199</v>
      </c>
      <c r="E67" s="229">
        <v>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4">
        <v>0.01</v>
      </c>
      <c r="O67" s="224">
        <f>ROUND(E67*N67,5)</f>
        <v>0.01</v>
      </c>
      <c r="P67" s="224">
        <v>0</v>
      </c>
      <c r="Q67" s="224">
        <f>ROUND(E67*P67,5)</f>
        <v>0</v>
      </c>
      <c r="R67" s="224"/>
      <c r="S67" s="224"/>
      <c r="T67" s="225">
        <v>0</v>
      </c>
      <c r="U67" s="224">
        <f>ROUND(E67*T67,2)</f>
        <v>0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115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5">
      <c r="A68" s="215">
        <v>53</v>
      </c>
      <c r="B68" s="221" t="s">
        <v>218</v>
      </c>
      <c r="C68" s="264" t="s">
        <v>219</v>
      </c>
      <c r="D68" s="223" t="s">
        <v>151</v>
      </c>
      <c r="E68" s="229">
        <v>6.8669999999999995E-2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4">
        <v>0</v>
      </c>
      <c r="O68" s="224">
        <f>ROUND(E68*N68,5)</f>
        <v>0</v>
      </c>
      <c r="P68" s="224">
        <v>0</v>
      </c>
      <c r="Q68" s="224">
        <f>ROUND(E68*P68,5)</f>
        <v>0</v>
      </c>
      <c r="R68" s="224"/>
      <c r="S68" s="224"/>
      <c r="T68" s="225">
        <v>1.5169999999999999</v>
      </c>
      <c r="U68" s="224">
        <f>ROUND(E68*T68,2)</f>
        <v>0.1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115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5">
      <c r="A69" s="215">
        <v>54</v>
      </c>
      <c r="B69" s="221" t="s">
        <v>220</v>
      </c>
      <c r="C69" s="264" t="s">
        <v>221</v>
      </c>
      <c r="D69" s="223" t="s">
        <v>199</v>
      </c>
      <c r="E69" s="229">
        <v>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4">
        <v>0</v>
      </c>
      <c r="O69" s="224">
        <f>ROUND(E69*N69,5)</f>
        <v>0</v>
      </c>
      <c r="P69" s="224">
        <v>1.9460000000000002E-2</v>
      </c>
      <c r="Q69" s="224">
        <f>ROUND(E69*P69,5)</f>
        <v>1.9460000000000002E-2</v>
      </c>
      <c r="R69" s="224"/>
      <c r="S69" s="224"/>
      <c r="T69" s="225">
        <v>0.38200000000000001</v>
      </c>
      <c r="U69" s="224">
        <f>ROUND(E69*T69,2)</f>
        <v>0.38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115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5">
      <c r="A70" s="215">
        <v>55</v>
      </c>
      <c r="B70" s="221" t="s">
        <v>222</v>
      </c>
      <c r="C70" s="264" t="s">
        <v>223</v>
      </c>
      <c r="D70" s="223" t="s">
        <v>199</v>
      </c>
      <c r="E70" s="229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4">
        <v>0</v>
      </c>
      <c r="O70" s="224">
        <f>ROUND(E70*N70,5)</f>
        <v>0</v>
      </c>
      <c r="P70" s="224">
        <v>3.4700000000000002E-2</v>
      </c>
      <c r="Q70" s="224">
        <f>ROUND(E70*P70,5)</f>
        <v>3.4700000000000002E-2</v>
      </c>
      <c r="R70" s="224"/>
      <c r="S70" s="224"/>
      <c r="T70" s="225">
        <v>0.56899999999999995</v>
      </c>
      <c r="U70" s="224">
        <f>ROUND(E70*T70,2)</f>
        <v>0.56999999999999995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115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5">
      <c r="A71" s="215">
        <v>56</v>
      </c>
      <c r="B71" s="221" t="s">
        <v>224</v>
      </c>
      <c r="C71" s="264" t="s">
        <v>225</v>
      </c>
      <c r="D71" s="223" t="s">
        <v>199</v>
      </c>
      <c r="E71" s="229">
        <v>1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4">
        <v>0</v>
      </c>
      <c r="O71" s="224">
        <f>ROUND(E71*N71,5)</f>
        <v>0</v>
      </c>
      <c r="P71" s="224">
        <v>2.7199999999999998E-2</v>
      </c>
      <c r="Q71" s="224">
        <f>ROUND(E71*P71,5)</f>
        <v>2.7199999999999998E-2</v>
      </c>
      <c r="R71" s="224"/>
      <c r="S71" s="224"/>
      <c r="T71" s="225">
        <v>0.39300000000000002</v>
      </c>
      <c r="U71" s="224">
        <f>ROUND(E71*T71,2)</f>
        <v>0.39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115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5">
      <c r="A72" s="215">
        <v>57</v>
      </c>
      <c r="B72" s="221" t="s">
        <v>226</v>
      </c>
      <c r="C72" s="264" t="s">
        <v>227</v>
      </c>
      <c r="D72" s="223" t="s">
        <v>151</v>
      </c>
      <c r="E72" s="229">
        <v>8.1360000000000002E-2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4">
        <v>0</v>
      </c>
      <c r="O72" s="224">
        <f>ROUND(E72*N72,5)</f>
        <v>0</v>
      </c>
      <c r="P72" s="224">
        <v>0</v>
      </c>
      <c r="Q72" s="224">
        <f>ROUND(E72*P72,5)</f>
        <v>0</v>
      </c>
      <c r="R72" s="224"/>
      <c r="S72" s="224"/>
      <c r="T72" s="225">
        <v>3.169</v>
      </c>
      <c r="U72" s="224">
        <f>ROUND(E72*T72,2)</f>
        <v>0.26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115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x14ac:dyDescent="0.25">
      <c r="A73" s="216" t="s">
        <v>110</v>
      </c>
      <c r="B73" s="222" t="s">
        <v>81</v>
      </c>
      <c r="C73" s="265" t="s">
        <v>82</v>
      </c>
      <c r="D73" s="226"/>
      <c r="E73" s="230"/>
      <c r="F73" s="233"/>
      <c r="G73" s="233">
        <f>SUMIF(AE74:AE75,"&lt;&gt;NOR",G74:G75)</f>
        <v>0</v>
      </c>
      <c r="H73" s="233"/>
      <c r="I73" s="233">
        <f>SUM(I74:I75)</f>
        <v>0</v>
      </c>
      <c r="J73" s="233"/>
      <c r="K73" s="233">
        <f>SUM(K74:K75)</f>
        <v>0</v>
      </c>
      <c r="L73" s="233"/>
      <c r="M73" s="233">
        <f>SUM(M74:M75)</f>
        <v>0</v>
      </c>
      <c r="N73" s="227"/>
      <c r="O73" s="227">
        <f>SUM(O74:O75)</f>
        <v>1.2E-2</v>
      </c>
      <c r="P73" s="227"/>
      <c r="Q73" s="227">
        <f>SUM(Q74:Q75)</f>
        <v>0</v>
      </c>
      <c r="R73" s="227"/>
      <c r="S73" s="227"/>
      <c r="T73" s="228"/>
      <c r="U73" s="227">
        <f>SUM(U74:U75)</f>
        <v>1.52</v>
      </c>
      <c r="AE73" t="s">
        <v>111</v>
      </c>
    </row>
    <row r="74" spans="1:60" outlineLevel="1" x14ac:dyDescent="0.25">
      <c r="A74" s="215">
        <v>58</v>
      </c>
      <c r="B74" s="221" t="s">
        <v>228</v>
      </c>
      <c r="C74" s="264" t="s">
        <v>229</v>
      </c>
      <c r="D74" s="223" t="s">
        <v>199</v>
      </c>
      <c r="E74" s="229">
        <v>1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4">
        <v>1.2E-2</v>
      </c>
      <c r="O74" s="224">
        <f>ROUND(E74*N74,5)</f>
        <v>1.2E-2</v>
      </c>
      <c r="P74" s="224">
        <v>0</v>
      </c>
      <c r="Q74" s="224">
        <f>ROUND(E74*P74,5)</f>
        <v>0</v>
      </c>
      <c r="R74" s="224"/>
      <c r="S74" s="224"/>
      <c r="T74" s="225">
        <v>1.5</v>
      </c>
      <c r="U74" s="224">
        <f>ROUND(E74*T74,2)</f>
        <v>1.5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115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5">
      <c r="A75" s="215">
        <v>59</v>
      </c>
      <c r="B75" s="221" t="s">
        <v>230</v>
      </c>
      <c r="C75" s="264" t="s">
        <v>231</v>
      </c>
      <c r="D75" s="223" t="s">
        <v>151</v>
      </c>
      <c r="E75" s="229">
        <v>1.2E-2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1.667</v>
      </c>
      <c r="U75" s="224">
        <f>ROUND(E75*T75,2)</f>
        <v>0.02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115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x14ac:dyDescent="0.25">
      <c r="A76" s="216" t="s">
        <v>110</v>
      </c>
      <c r="B76" s="222" t="s">
        <v>83</v>
      </c>
      <c r="C76" s="265" t="s">
        <v>26</v>
      </c>
      <c r="D76" s="226"/>
      <c r="E76" s="230"/>
      <c r="F76" s="233"/>
      <c r="G76" s="233">
        <f>SUMIF(AE77:AE77,"&lt;&gt;NOR",G77:G77)</f>
        <v>0</v>
      </c>
      <c r="H76" s="233"/>
      <c r="I76" s="233">
        <f>SUM(I77:I77)</f>
        <v>0</v>
      </c>
      <c r="J76" s="233"/>
      <c r="K76" s="233">
        <f>SUM(K77:K77)</f>
        <v>0</v>
      </c>
      <c r="L76" s="233"/>
      <c r="M76" s="233">
        <f>SUM(M77:M77)</f>
        <v>0</v>
      </c>
      <c r="N76" s="227"/>
      <c r="O76" s="227">
        <f>SUM(O77:O77)</f>
        <v>0</v>
      </c>
      <c r="P76" s="227"/>
      <c r="Q76" s="227">
        <f>SUM(Q77:Q77)</f>
        <v>0</v>
      </c>
      <c r="R76" s="227"/>
      <c r="S76" s="227"/>
      <c r="T76" s="228"/>
      <c r="U76" s="227">
        <f>SUM(U77:U77)</f>
        <v>0</v>
      </c>
      <c r="AE76" t="s">
        <v>111</v>
      </c>
    </row>
    <row r="77" spans="1:60" outlineLevel="1" x14ac:dyDescent="0.25">
      <c r="A77" s="242">
        <v>60</v>
      </c>
      <c r="B77" s="243" t="s">
        <v>232</v>
      </c>
      <c r="C77" s="266" t="s">
        <v>233</v>
      </c>
      <c r="D77" s="244" t="s">
        <v>234</v>
      </c>
      <c r="E77" s="245">
        <v>1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8">
        <v>0</v>
      </c>
      <c r="O77" s="248">
        <f>ROUND(E77*N77,5)</f>
        <v>0</v>
      </c>
      <c r="P77" s="248">
        <v>0</v>
      </c>
      <c r="Q77" s="248">
        <f>ROUND(E77*P77,5)</f>
        <v>0</v>
      </c>
      <c r="R77" s="248"/>
      <c r="S77" s="248"/>
      <c r="T77" s="249">
        <v>0</v>
      </c>
      <c r="U77" s="248">
        <f>ROUND(E77*T77,2)</f>
        <v>0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115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5">
      <c r="A78" s="6"/>
      <c r="B78" s="7" t="s">
        <v>235</v>
      </c>
      <c r="C78" s="267" t="s">
        <v>235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v>15</v>
      </c>
      <c r="AD78">
        <v>21</v>
      </c>
    </row>
    <row r="79" spans="1:60" x14ac:dyDescent="0.25">
      <c r="A79" s="250"/>
      <c r="B79" s="251">
        <v>26</v>
      </c>
      <c r="C79" s="268" t="s">
        <v>235</v>
      </c>
      <c r="D79" s="252"/>
      <c r="E79" s="252"/>
      <c r="F79" s="252"/>
      <c r="G79" s="263">
        <f>G8+G13+G15+G17+G19+G34+G36+G55+G73+G76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f>SUMIF(L7:L77,AC78,G7:G77)</f>
        <v>0</v>
      </c>
      <c r="AD79">
        <f>SUMIF(L7:L77,AD78,G7:G77)</f>
        <v>0</v>
      </c>
      <c r="AE79" t="s">
        <v>236</v>
      </c>
    </row>
    <row r="80" spans="1:60" x14ac:dyDescent="0.25">
      <c r="A80" s="6"/>
      <c r="B80" s="7" t="s">
        <v>235</v>
      </c>
      <c r="C80" s="267" t="s">
        <v>235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5">
      <c r="A81" s="6"/>
      <c r="B81" s="7" t="s">
        <v>235</v>
      </c>
      <c r="C81" s="267" t="s">
        <v>235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253">
        <v>33</v>
      </c>
      <c r="B82" s="253"/>
      <c r="C82" s="269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5">
      <c r="A83" s="254"/>
      <c r="B83" s="255"/>
      <c r="C83" s="270"/>
      <c r="D83" s="255"/>
      <c r="E83" s="255"/>
      <c r="F83" s="255"/>
      <c r="G83" s="25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E83" t="s">
        <v>237</v>
      </c>
    </row>
    <row r="84" spans="1:31" x14ac:dyDescent="0.25">
      <c r="A84" s="257"/>
      <c r="B84" s="258"/>
      <c r="C84" s="271"/>
      <c r="D84" s="258"/>
      <c r="E84" s="258"/>
      <c r="F84" s="258"/>
      <c r="G84" s="259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A85" s="257"/>
      <c r="B85" s="258"/>
      <c r="C85" s="271"/>
      <c r="D85" s="258"/>
      <c r="E85" s="258"/>
      <c r="F85" s="258"/>
      <c r="G85" s="259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5">
      <c r="A86" s="257"/>
      <c r="B86" s="258"/>
      <c r="C86" s="271"/>
      <c r="D86" s="258"/>
      <c r="E86" s="258"/>
      <c r="F86" s="258"/>
      <c r="G86" s="259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5">
      <c r="A87" s="260"/>
      <c r="B87" s="261"/>
      <c r="C87" s="272"/>
      <c r="D87" s="261"/>
      <c r="E87" s="261"/>
      <c r="F87" s="261"/>
      <c r="G87" s="262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5">
      <c r="A88" s="6"/>
      <c r="B88" s="7" t="s">
        <v>235</v>
      </c>
      <c r="C88" s="267" t="s">
        <v>235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5">
      <c r="C89" s="273"/>
      <c r="AE89" t="s">
        <v>238</v>
      </c>
    </row>
  </sheetData>
  <mergeCells count="6">
    <mergeCell ref="A1:G1"/>
    <mergeCell ref="C2:G2"/>
    <mergeCell ref="C3:G3"/>
    <mergeCell ref="C4:G4"/>
    <mergeCell ref="A82:C82"/>
    <mergeCell ref="A83:G8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Notebook</cp:lastModifiedBy>
  <cp:lastPrinted>2014-02-28T09:52:57Z</cp:lastPrinted>
  <dcterms:created xsi:type="dcterms:W3CDTF">2009-04-08T07:15:50Z</dcterms:created>
  <dcterms:modified xsi:type="dcterms:W3CDTF">2021-12-01T15:12:29Z</dcterms:modified>
</cp:coreProperties>
</file>